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5480" windowHeight="5745" tabRatio="889" activeTab="8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Cpp'!$B$1:$R$30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Cpp'!$A$1:$R$30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Cpp'!$A$1:$R$30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9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<sst xmlns="http://schemas.openxmlformats.org/spreadsheetml/2006/main" count="633" uniqueCount="255">
  <si>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</si>
  <si>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</si>
  <si>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</si>
  <si>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</si>
  <si>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</si>
  <si>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</si>
  <si>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</si>
  <si>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</si>
  <si>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</si>
  <si>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</si>
  <si>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</si>
  <si>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</si>
  <si>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</si>
  <si>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</si>
  <si>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</si>
  <si>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</si>
  <si>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</si>
  <si>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</si>
  <si>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</si>
  <si>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</si>
  <si>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</si>
  <si>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</si>
  <si>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</si>
  <si>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</si>
  <si>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</si>
  <si>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</si>
  <si>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</si>
  <si>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</si>
  <si>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</si>
  <si>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</si>
  <si>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</si>
  <si>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</si>
  <si>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</si>
  <si>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</si>
  <si>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</si>
  <si>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</si>
  <si>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</si>
  <si>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</si>
  <si>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</si>
  <si>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</si>
  <si>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</si>
  <si>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</si>
  <si>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</si>
  <si>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</si>
  <si>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</si>
  <si>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</si>
  <si>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</si>
  <si>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</si>
  <si>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</si>
  <si>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</si>
  <si>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</si>
  <si>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</si>
  <si>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</si>
  <si>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</si>
  <si>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</si>
  <si>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</si>
  <si>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</si>
  <si>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</si>
  <si>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</si>
  <si>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</si>
  <si>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</si>
  <si>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</si>
  <si>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</si>
  <si>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</si>
  <si>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</si>
  <si>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</si>
  <si>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</si>
  <si>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</si>
  <si>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</si>
  <si>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</si>
  <si>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</si>
  <si>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</si>
  <si>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</si>
  <si>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</si>
  <si>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</si>
  <si>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</si>
  <si>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</si>
  <si>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</si>
  <si>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</si>
  <si>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</si>
  <si>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</si>
  <si>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</si>
  <si>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</si>
  <si>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</si>
  <si>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</si>
  <si>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</si>
  <si>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</si>
  <si>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</si>
  <si>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</si>
  <si>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</si>
  <si>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</si>
  <si>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</si>
  <si>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</si>
  <si>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</si>
  <si>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</si>
  <si>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</si>
  <si>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</si>
  <si>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</si>
  <si>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</si>
  <si>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</si>
  <si>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</si>
  <si>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</si>
  <si>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</si>
  <si>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</si>
  <si>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</si>
  <si>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</si>
  <si>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</si>
  <si>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</si>
  <si>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</si>
  <si>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</si>
  <si>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</si>
  <si>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</si>
  <si>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</si>
  <si>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</si>
  <si>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</si>
  <si>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</si>
  <si>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</si>
  <si>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</si>
  <si>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</si>
  <si>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</si>
  <si>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</si>
  <si>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</si>
  <si>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</si>
  <si>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</si>
  <si>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</si>
  <si>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</si>
  <si>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</si>
  <si>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</si>
  <si>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</si>
  <si>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</si>
  <si>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</si>
  <si>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</si>
  <si>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</si>
  <si>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</si>
  <si>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</si>
  <si>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</si>
  <si>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</si>
  <si>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</si>
  <si>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</si>
  <si>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</si>
  <si>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</si>
  <si>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</si>
  <si>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</si>
  <si>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</si>
  <si>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</si>
  <si>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</si>
  <si>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</si>
  <si>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</si>
  <si>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</si>
  <si>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</si>
  <si>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</si>
  <si>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</si>
  <si>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</si>
  <si>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</si>
  <si>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</si>
  <si>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</si>
  <si>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AGENTIA DE PLATI PENTRU DEZVOLTARE RURALA SI PESCUIT</t>
  </si>
  <si>
    <t>Impozitul pe profit / cifra de afaceri</t>
  </si>
  <si>
    <t>Disponibil de numerar la sfarsitul perioadei - trebuie sa fie pozitiv</t>
  </si>
  <si>
    <t>Durata de recuperare a investitiei (Dr) - maxim 12 ani</t>
  </si>
  <si>
    <t>MINISTERUL AGRICULTURII SI DEZVOLTARII RURALE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</si>
  <si>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</si>
  <si>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</si>
  <si>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</si>
  <si>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</si>
  <si>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</si>
  <si>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</si>
  <si>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</si>
  <si>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</si>
  <si>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</si>
  <si>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</si>
  <si>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</si>
  <si>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</si>
  <si>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</si>
  <si>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</si>
  <si>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</si>
  <si>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</si>
  <si>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</si>
  <si>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</si>
  <si>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</si>
  <si>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</si>
  <si>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</si>
  <si>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</si>
  <si>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</si>
  <si>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</si>
  <si>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</si>
  <si>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</si>
  <si>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</si>
  <si>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</si>
  <si>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</si>
  <si>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</si>
  <si>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</si>
  <si>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</si>
  <si>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</si>
  <si>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</si>
  <si>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</si>
  <si>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 xml:space="preserve">                        MINISTERUL AGRICULTURII SI DEZVOLTARII RURALE                                                                       AGENTIA DE PLATI PENTRU DEZVOLTARE RURALA SI PESCUIT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</si>
  <si>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DE PLATI PENTRU DEZVOLTARE RURALA SI PESCUIT</t>
  </si>
  <si>
    <t xml:space="preserve">                MINISTERUL AGRICULTURII SI DEZVOLTARII RURALE                                                                                                            AGENTIA DE PLATI PENTRU DEZVOLTARE RURALA SI PESCUIT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</si>
  <si>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</si>
  <si>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</si>
  <si>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</si>
  <si>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</si>
  <si>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</si>
  <si>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</si>
  <si>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</si>
  <si>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</si>
  <si>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</si>
  <si>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</si>
  <si>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</si>
  <si>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</si>
  <si>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</si>
  <si>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</si>
  <si>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</si>
  <si>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</si>
  <si>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</si>
  <si>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</si>
  <si>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</si>
  <si>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</si>
  <si>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</si>
  <si>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</si>
  <si>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</si>
  <si>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</si>
  <si>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</si>
  <si>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</si>
  <si>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</si>
  <si>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</si>
  <si>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</si>
  <si>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</si>
  <si>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</si>
  <si>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</si>
  <si>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</si>
  <si>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</si>
  <si>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</si>
  <si>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</si>
  <si>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</si>
  <si>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</si>
  <si>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</si>
  <si>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</si>
  <si>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</si>
  <si>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</si>
  <si>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</si>
  <si>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</si>
  <si>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r>
      <rPr>
        <b/>
        <sz val="10"/>
        <color indexed="10"/>
        <rFont val="Arial"/>
        <family val="2"/>
      </rPr>
      <t>NOTA</t>
    </r>
    <r>
      <rPr>
        <b/>
        <sz val="10"/>
        <color indexed="21"/>
        <rFont val="Arial"/>
        <family val="2"/>
      </rPr>
      <t>: Incadrarea indicatorilor in limitele impuse prin program se va analiza din anul al doilea al punerii in functiune a investitiei finantate prin proiect (An 2 - An 5), cu exceptia proiectelor aferente Masurii 121 pentru care se analizeaza din primul an al punerii in functiune al investitiei (An 1 - An 5) (in cazul investitiilor privind infiintarea de plantatii, proiectiile se vor face din anul in care se obtine productie/venituri conform tehnologiilor de productie si a specificului proiectului)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</si>
  <si>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</si>
  <si>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</si>
  <si>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</si>
  <si>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</si>
  <si>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</si>
  <si>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</si>
  <si>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</si>
  <si>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LEI</t>
  </si>
  <si>
    <t>Flux de numerar - previziuni - LEI</t>
  </si>
  <si>
    <t>BILANT SINTETIC PREVIZIONAT - LEI</t>
  </si>
  <si>
    <t>Pret in LEI/UM</t>
  </si>
</sst>
</file>

<file path=xl/styles.xml><?xml version="1.0" encoding="utf-8"?>
<styleSheet xmlns="http://schemas.openxmlformats.org/spreadsheetml/2006/main">
  <numFmts count="5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\-mmm\-yyyy"/>
    <numFmt numFmtId="183" formatCode="_(* #,##0_);_(* \(#,##0\);_(* &quot;-&quot;??_);_(@_)"/>
    <numFmt numFmtId="184" formatCode="0.0%"/>
    <numFmt numFmtId="185" formatCode="_-* #,##0_-;\-* #,##0_-;_-* &quot;-&quot;??_-;_-@_-"/>
    <numFmt numFmtId="186" formatCode="d/m/yyyy;@"/>
    <numFmt numFmtId="187" formatCode="#,##0.000"/>
    <numFmt numFmtId="188" formatCode="#,##0.0"/>
    <numFmt numFmtId="189" formatCode="[$-418]d\ mmmm\ yyyy"/>
    <numFmt numFmtId="190" formatCode="_(* #,##0.0_);_(* \(#,##0.0\);_(* &quot;-&quot;??_);_(@_)"/>
    <numFmt numFmtId="191" formatCode="mmm/yyyy"/>
    <numFmt numFmtId="192" formatCode="[$-418]dd\ mmmm\ yyyy"/>
    <numFmt numFmtId="193" formatCode="0.000"/>
    <numFmt numFmtId="194" formatCode="#,##0.00;[Red]#,##0.00"/>
    <numFmt numFmtId="195" formatCode="#,##0_ ;[Red]\-#,##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"/>
    <numFmt numFmtId="206" formatCode="#,##0.0000"/>
  </numFmts>
  <fonts count="72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9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20" borderId="0" applyNumberFormat="0" applyBorder="0" applyAlignment="0" applyProtection="0"/>
    <xf numFmtId="0" fontId="58" fillId="4" borderId="0" applyNumberFormat="0" applyBorder="0" applyAlignment="0" applyProtection="0"/>
    <xf numFmtId="0" fontId="59" fillId="21" borderId="2" applyNumberFormat="0" applyAlignment="0" applyProtection="0"/>
    <xf numFmtId="0" fontId="9" fillId="22" borderId="3" applyBorder="0">
      <alignment horizontal="center" vertical="center"/>
      <protection/>
    </xf>
    <xf numFmtId="49" fontId="0" fillId="23" borderId="4" applyNumberFormat="0" applyFont="0" applyFill="0" applyAlignment="0" applyProtection="0"/>
    <xf numFmtId="0" fontId="0" fillId="23" borderId="0" applyFill="0" applyBorder="0">
      <alignment horizontal="justify" vertical="top" wrapText="1"/>
      <protection/>
    </xf>
    <xf numFmtId="0" fontId="60" fillId="24" borderId="5" applyNumberFormat="0" applyAlignment="0" applyProtection="0"/>
    <xf numFmtId="17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9" fontId="4" fillId="23" borderId="0" applyNumberFormat="0" applyFill="0">
      <alignment horizontal="left" vertical="center" wrapText="1"/>
      <protection/>
    </xf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5" borderId="0" applyNumberFormat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1" fontId="0" fillId="2" borderId="9" applyNumberFormat="0" applyBorder="0">
      <alignment/>
      <protection locked="0"/>
    </xf>
    <xf numFmtId="0" fontId="66" fillId="0" borderId="10" applyNumberFormat="0" applyFill="0" applyAlignment="0" applyProtection="0"/>
    <xf numFmtId="4" fontId="10" fillId="23" borderId="4">
      <alignment horizontal="right" vertical="center"/>
      <protection/>
    </xf>
    <xf numFmtId="0" fontId="67" fillId="25" borderId="0" applyNumberFormat="0" applyBorder="0" applyAlignment="0" applyProtection="0"/>
    <xf numFmtId="0" fontId="0" fillId="2" borderId="1">
      <alignment horizontal="center"/>
      <protection/>
    </xf>
    <xf numFmtId="0" fontId="14" fillId="23" borderId="0" applyBorder="0">
      <alignment horizontal="left" vertical="top"/>
      <protection/>
    </xf>
    <xf numFmtId="0" fontId="0" fillId="26" borderId="11" applyNumberFormat="0" applyFont="0" applyAlignment="0" applyProtection="0"/>
    <xf numFmtId="0" fontId="68" fillId="21" borderId="12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3" applyNumberFormat="0" applyFill="0" applyAlignment="0" applyProtection="0"/>
    <xf numFmtId="49" fontId="2" fillId="22" borderId="14" applyNumberFormat="0" applyBorder="0">
      <alignment horizontal="left" vertical="center"/>
      <protection/>
    </xf>
    <xf numFmtId="0" fontId="71" fillId="0" borderId="0" applyNumberFormat="0" applyFill="0" applyBorder="0" applyAlignment="0" applyProtection="0"/>
  </cellStyleXfs>
  <cellXfs count="483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3" borderId="15" xfId="0" applyFont="1" applyFill="1" applyBorder="1" applyAlignment="1" applyProtection="1">
      <alignment horizontal="center"/>
      <protection/>
    </xf>
    <xf numFmtId="0" fontId="23" fillId="23" borderId="15" xfId="0" applyFont="1" applyFill="1" applyBorder="1" applyAlignment="1" applyProtection="1">
      <alignment horizontal="center" vertical="center" wrapText="1"/>
      <protection/>
    </xf>
    <xf numFmtId="0" fontId="23" fillId="23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3" borderId="9" xfId="0" applyFont="1" applyFill="1" applyBorder="1" applyAlignment="1" applyProtection="1" quotePrefix="1">
      <alignment horizontal="left"/>
      <protection/>
    </xf>
    <xf numFmtId="0" fontId="6" fillId="23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2" borderId="9" xfId="0" applyFont="1" applyFill="1" applyBorder="1" applyAlignment="1" applyProtection="1">
      <alignment vertical="center" wrapText="1"/>
      <protection/>
    </xf>
    <xf numFmtId="0" fontId="6" fillId="23" borderId="9" xfId="0" applyFont="1" applyFill="1" applyBorder="1" applyAlignment="1" applyProtection="1">
      <alignment horizontal="center" vertical="center" wrapText="1"/>
      <protection/>
    </xf>
    <xf numFmtId="0" fontId="6" fillId="23" borderId="9" xfId="0" applyFont="1" applyFill="1" applyBorder="1" applyAlignment="1" applyProtection="1">
      <alignment horizontal="center" vertical="center"/>
      <protection/>
    </xf>
    <xf numFmtId="0" fontId="25" fillId="23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2" borderId="16" xfId="0" applyFont="1" applyFill="1" applyBorder="1" applyAlignment="1" applyProtection="1">
      <alignment vertical="center" wrapText="1"/>
      <protection/>
    </xf>
    <xf numFmtId="0" fontId="6" fillId="22" borderId="17" xfId="0" applyFont="1" applyFill="1" applyBorder="1" applyAlignment="1" applyProtection="1">
      <alignment horizontal="center" vertical="center" wrapText="1"/>
      <protection/>
    </xf>
    <xf numFmtId="0" fontId="24" fillId="23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2" borderId="15" xfId="0" applyFont="1" applyFill="1" applyBorder="1" applyAlignment="1" applyProtection="1">
      <alignment vertical="center"/>
      <protection/>
    </xf>
    <xf numFmtId="0" fontId="0" fillId="23" borderId="15" xfId="0" applyFont="1" applyFill="1" applyBorder="1" applyAlignment="1" applyProtection="1">
      <alignment vertical="center"/>
      <protection/>
    </xf>
    <xf numFmtId="3" fontId="8" fillId="22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21" borderId="11" xfId="0" applyFont="1" applyFill="1" applyBorder="1" applyAlignment="1" applyProtection="1">
      <alignment horizontal="center"/>
      <protection/>
    </xf>
    <xf numFmtId="0" fontId="1" fillId="21" borderId="11" xfId="0" applyFont="1" applyFill="1" applyBorder="1" applyAlignment="1" applyProtection="1">
      <alignment vertical="center"/>
      <protection/>
    </xf>
    <xf numFmtId="0" fontId="10" fillId="21" borderId="11" xfId="0" applyFont="1" applyFill="1" applyBorder="1" applyAlignment="1" applyProtection="1">
      <alignment vertical="center"/>
      <protection/>
    </xf>
    <xf numFmtId="0" fontId="0" fillId="21" borderId="11" xfId="0" applyFont="1" applyFill="1" applyBorder="1" applyAlignment="1" applyProtection="1">
      <alignment vertical="center"/>
      <protection/>
    </xf>
    <xf numFmtId="3" fontId="1" fillId="21" borderId="11" xfId="0" applyNumberFormat="1" applyFont="1" applyFill="1" applyBorder="1" applyAlignment="1" applyProtection="1">
      <alignment vertical="center"/>
      <protection/>
    </xf>
    <xf numFmtId="0" fontId="18" fillId="21" borderId="11" xfId="0" applyFont="1" applyFill="1" applyBorder="1" applyAlignment="1" applyProtection="1">
      <alignment horizontal="center"/>
      <protection/>
    </xf>
    <xf numFmtId="0" fontId="0" fillId="21" borderId="11" xfId="0" applyFont="1" applyFill="1" applyBorder="1" applyAlignment="1" applyProtection="1">
      <alignment wrapText="1"/>
      <protection/>
    </xf>
    <xf numFmtId="0" fontId="1" fillId="21" borderId="11" xfId="0" applyFont="1" applyFill="1" applyBorder="1" applyAlignment="1" applyProtection="1">
      <alignment wrapText="1"/>
      <protection/>
    </xf>
    <xf numFmtId="0" fontId="0" fillId="21" borderId="11" xfId="0" applyFont="1" applyFill="1" applyBorder="1" applyAlignment="1" applyProtection="1">
      <alignment horizontal="center"/>
      <protection/>
    </xf>
    <xf numFmtId="0" fontId="10" fillId="21" borderId="11" xfId="0" applyFont="1" applyFill="1" applyBorder="1" applyAlignment="1" applyProtection="1">
      <alignment horizontal="center"/>
      <protection/>
    </xf>
    <xf numFmtId="0" fontId="31" fillId="21" borderId="11" xfId="0" applyFont="1" applyFill="1" applyBorder="1" applyAlignment="1" applyProtection="1">
      <alignment horizontal="center"/>
      <protection/>
    </xf>
    <xf numFmtId="0" fontId="30" fillId="21" borderId="11" xfId="0" applyFont="1" applyFill="1" applyBorder="1" applyAlignment="1" applyProtection="1">
      <alignment horizontal="center"/>
      <protection/>
    </xf>
    <xf numFmtId="0" fontId="20" fillId="2" borderId="21" xfId="0" applyFont="1" applyBorder="1" applyAlignment="1" applyProtection="1">
      <alignment horizontal="center"/>
      <protection/>
    </xf>
    <xf numFmtId="0" fontId="20" fillId="21" borderId="22" xfId="0" applyFont="1" applyFill="1" applyBorder="1" applyAlignment="1" applyProtection="1">
      <alignment horizontal="center"/>
      <protection/>
    </xf>
    <xf numFmtId="0" fontId="20" fillId="21" borderId="11" xfId="0" applyFont="1" applyFill="1" applyBorder="1" applyAlignment="1" applyProtection="1">
      <alignment horizontal="center"/>
      <protection/>
    </xf>
    <xf numFmtId="0" fontId="27" fillId="21" borderId="22" xfId="0" applyFont="1" applyFill="1" applyBorder="1" applyAlignment="1" applyProtection="1">
      <alignment horizontal="center"/>
      <protection/>
    </xf>
    <xf numFmtId="0" fontId="27" fillId="21" borderId="11" xfId="0" applyFont="1" applyFill="1" applyBorder="1" applyAlignment="1" applyProtection="1">
      <alignment horizontal="center"/>
      <protection/>
    </xf>
    <xf numFmtId="0" fontId="27" fillId="21" borderId="22" xfId="0" applyFont="1" applyFill="1" applyBorder="1" applyAlignment="1" applyProtection="1">
      <alignment horizontal="center"/>
      <protection/>
    </xf>
    <xf numFmtId="0" fontId="27" fillId="21" borderId="11" xfId="0" applyFont="1" applyFill="1" applyBorder="1" applyAlignment="1" applyProtection="1">
      <alignment horizontal="center"/>
      <protection/>
    </xf>
    <xf numFmtId="0" fontId="27" fillId="21" borderId="23" xfId="0" applyFont="1" applyFill="1" applyBorder="1" applyAlignment="1" applyProtection="1">
      <alignment horizontal="center"/>
      <protection/>
    </xf>
    <xf numFmtId="0" fontId="20" fillId="21" borderId="23" xfId="0" applyFont="1" applyFill="1" applyBorder="1" applyAlignment="1" applyProtection="1">
      <alignment horizontal="center"/>
      <protection/>
    </xf>
    <xf numFmtId="3" fontId="8" fillId="23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4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5" xfId="63" applyBorder="1">
      <alignment horizontal="center"/>
      <protection/>
    </xf>
    <xf numFmtId="0" fontId="0" fillId="2" borderId="21" xfId="63" applyBorder="1">
      <alignment horizontal="center"/>
      <protection/>
    </xf>
    <xf numFmtId="0" fontId="27" fillId="21" borderId="23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3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1" xfId="0" applyFont="1" applyBorder="1" applyAlignment="1" applyProtection="1">
      <alignment horizontal="left"/>
      <protection/>
    </xf>
    <xf numFmtId="0" fontId="26" fillId="2" borderId="21" xfId="0" applyFont="1" applyBorder="1" applyAlignment="1" applyProtection="1">
      <alignment horizontal="center"/>
      <protection/>
    </xf>
    <xf numFmtId="0" fontId="26" fillId="2" borderId="21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2" borderId="19" xfId="0" applyFont="1" applyFill="1" applyBorder="1" applyAlignment="1" applyProtection="1">
      <alignment horizontal="center" vertical="center"/>
      <protection/>
    </xf>
    <xf numFmtId="0" fontId="1" fillId="2" borderId="21" xfId="0" applyFont="1" applyBorder="1" applyAlignment="1" applyProtection="1">
      <alignment horizontal="center"/>
      <protection/>
    </xf>
    <xf numFmtId="0" fontId="1" fillId="2" borderId="26" xfId="0" applyFont="1" applyBorder="1" applyAlignment="1" applyProtection="1">
      <alignment vertical="center"/>
      <protection/>
    </xf>
    <xf numFmtId="0" fontId="1" fillId="2" borderId="27" xfId="0" applyFont="1" applyBorder="1" applyAlignment="1" applyProtection="1">
      <alignment vertical="center"/>
      <protection/>
    </xf>
    <xf numFmtId="0" fontId="10" fillId="2" borderId="27" xfId="0" applyFont="1" applyBorder="1" applyAlignment="1" applyProtection="1">
      <alignment vertical="center"/>
      <protection/>
    </xf>
    <xf numFmtId="0" fontId="18" fillId="2" borderId="27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wrapText="1"/>
      <protection/>
    </xf>
    <xf numFmtId="0" fontId="1" fillId="2" borderId="27" xfId="0" applyFont="1" applyBorder="1" applyAlignment="1" applyProtection="1">
      <alignment horizontal="center"/>
      <protection/>
    </xf>
    <xf numFmtId="0" fontId="10" fillId="2" borderId="27" xfId="0" applyFont="1" applyBorder="1" applyAlignment="1" applyProtection="1">
      <alignment horizontal="center"/>
      <protection/>
    </xf>
    <xf numFmtId="0" fontId="0" fillId="2" borderId="27" xfId="0" applyFont="1" applyBorder="1" applyAlignment="1" applyProtection="1">
      <alignment horizontal="center"/>
      <protection/>
    </xf>
    <xf numFmtId="0" fontId="1" fillId="2" borderId="27" xfId="0" applyFont="1" applyFill="1" applyBorder="1" applyAlignment="1" applyProtection="1">
      <alignment horizontal="center"/>
      <protection/>
    </xf>
    <xf numFmtId="0" fontId="18" fillId="2" borderId="28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29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26" fillId="22" borderId="29" xfId="0" applyFont="1" applyFill="1" applyBorder="1" applyAlignment="1" applyProtection="1">
      <alignment horizontal="center"/>
      <protection/>
    </xf>
    <xf numFmtId="0" fontId="26" fillId="23" borderId="31" xfId="0" applyFont="1" applyFill="1" applyBorder="1" applyAlignment="1" applyProtection="1">
      <alignment horizontal="center"/>
      <protection/>
    </xf>
    <xf numFmtId="0" fontId="23" fillId="23" borderId="31" xfId="0" applyFont="1" applyFill="1" applyBorder="1" applyAlignment="1" applyProtection="1">
      <alignment horizontal="center"/>
      <protection/>
    </xf>
    <xf numFmtId="0" fontId="23" fillId="22" borderId="32" xfId="0" applyFont="1" applyFill="1" applyBorder="1" applyAlignment="1" applyProtection="1">
      <alignment horizontal="center"/>
      <protection/>
    </xf>
    <xf numFmtId="0" fontId="35" fillId="22" borderId="33" xfId="0" applyFont="1" applyFill="1" applyBorder="1" applyAlignment="1" applyProtection="1">
      <alignment horizontal="center"/>
      <protection/>
    </xf>
    <xf numFmtId="0" fontId="45" fillId="21" borderId="23" xfId="0" applyFont="1" applyFill="1" applyBorder="1" applyAlignment="1" applyProtection="1">
      <alignment horizontal="center"/>
      <protection/>
    </xf>
    <xf numFmtId="0" fontId="45" fillId="21" borderId="11" xfId="0" applyFont="1" applyFill="1" applyBorder="1" applyAlignment="1" applyProtection="1">
      <alignment horizontal="center"/>
      <protection/>
    </xf>
    <xf numFmtId="0" fontId="36" fillId="23" borderId="15" xfId="0" applyFont="1" applyFill="1" applyBorder="1" applyAlignment="1" applyProtection="1">
      <alignment horizontal="center" vertical="center" wrapText="1"/>
      <protection/>
    </xf>
    <xf numFmtId="0" fontId="46" fillId="2" borderId="34" xfId="0" applyFont="1" applyBorder="1" applyAlignment="1" applyProtection="1">
      <alignment horizontal="left"/>
      <protection locked="0"/>
    </xf>
    <xf numFmtId="0" fontId="46" fillId="2" borderId="34" xfId="0" applyFont="1" applyBorder="1" applyAlignment="1" applyProtection="1">
      <alignment horizontal="center"/>
      <protection locked="0"/>
    </xf>
    <xf numFmtId="3" fontId="46" fillId="2" borderId="34" xfId="0" applyNumberFormat="1" applyFont="1" applyFill="1" applyBorder="1" applyAlignment="1" applyProtection="1">
      <alignment horizontal="right" vertical="center"/>
      <protection locked="0"/>
    </xf>
    <xf numFmtId="3" fontId="47" fillId="23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3" borderId="16" xfId="0" applyFont="1" applyFill="1" applyBorder="1" applyAlignment="1" applyProtection="1">
      <alignment horizontal="left" vertical="center" wrapText="1"/>
      <protection/>
    </xf>
    <xf numFmtId="0" fontId="47" fillId="23" borderId="9" xfId="0" applyFont="1" applyFill="1" applyBorder="1" applyAlignment="1" applyProtection="1">
      <alignment horizontal="center" vertical="center" wrapText="1"/>
      <protection/>
    </xf>
    <xf numFmtId="0" fontId="48" fillId="23" borderId="15" xfId="0" applyFont="1" applyFill="1" applyBorder="1" applyAlignment="1" applyProtection="1">
      <alignment horizontal="center" vertical="center" wrapText="1"/>
      <protection/>
    </xf>
    <xf numFmtId="0" fontId="48" fillId="23" borderId="9" xfId="0" applyFont="1" applyFill="1" applyBorder="1" applyAlignment="1" applyProtection="1">
      <alignment horizontal="left" vertical="center" wrapText="1"/>
      <protection/>
    </xf>
    <xf numFmtId="0" fontId="48" fillId="23" borderId="16" xfId="0" applyFont="1" applyFill="1" applyBorder="1" applyAlignment="1" applyProtection="1">
      <alignment horizontal="left" vertical="center" wrapText="1"/>
      <protection/>
    </xf>
    <xf numFmtId="0" fontId="48" fillId="23" borderId="16" xfId="0" applyFont="1" applyFill="1" applyBorder="1" applyAlignment="1" applyProtection="1">
      <alignment horizontal="right" vertical="center" wrapText="1"/>
      <protection/>
    </xf>
    <xf numFmtId="4" fontId="46" fillId="2" borderId="34" xfId="0" applyNumberFormat="1" applyFont="1" applyFill="1" applyBorder="1" applyAlignment="1" applyProtection="1">
      <alignment horizontal="right" vertical="center"/>
      <protection locked="0"/>
    </xf>
    <xf numFmtId="4" fontId="47" fillId="23" borderId="9" xfId="0" applyNumberFormat="1" applyFont="1" applyFill="1" applyBorder="1" applyAlignment="1" applyProtection="1">
      <alignment horizontal="right" vertical="center" wrapText="1"/>
      <protection/>
    </xf>
    <xf numFmtId="0" fontId="36" fillId="23" borderId="35" xfId="0" applyFont="1" applyFill="1" applyBorder="1" applyAlignment="1" applyProtection="1">
      <alignment horizontal="center" vertical="center" wrapText="1"/>
      <protection/>
    </xf>
    <xf numFmtId="3" fontId="46" fillId="2" borderId="36" xfId="0" applyNumberFormat="1" applyFont="1" applyFill="1" applyBorder="1" applyAlignment="1" applyProtection="1">
      <alignment horizontal="right" vertical="center"/>
      <protection locked="0"/>
    </xf>
    <xf numFmtId="3" fontId="47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3" borderId="37" xfId="0" applyNumberFormat="1" applyFont="1" applyFill="1" applyBorder="1" applyAlignment="1" applyProtection="1">
      <alignment horizontal="right" vertical="center"/>
      <protection/>
    </xf>
    <xf numFmtId="0" fontId="48" fillId="23" borderId="35" xfId="0" applyFont="1" applyFill="1" applyBorder="1" applyAlignment="1" applyProtection="1">
      <alignment horizontal="center" vertical="center" wrapText="1"/>
      <protection/>
    </xf>
    <xf numFmtId="0" fontId="36" fillId="23" borderId="9" xfId="0" applyFont="1" applyFill="1" applyBorder="1" applyAlignment="1" applyProtection="1">
      <alignment horizontal="left" vertical="center" wrapText="1"/>
      <protection/>
    </xf>
    <xf numFmtId="0" fontId="36" fillId="23" borderId="9" xfId="0" applyFont="1" applyFill="1" applyBorder="1" applyAlignment="1" applyProtection="1">
      <alignment vertical="center" wrapText="1"/>
      <protection/>
    </xf>
    <xf numFmtId="0" fontId="44" fillId="22" borderId="15" xfId="0" applyFont="1" applyFill="1" applyBorder="1" applyAlignment="1" applyProtection="1">
      <alignment horizontal="center" vertical="center" wrapText="1"/>
      <protection/>
    </xf>
    <xf numFmtId="0" fontId="44" fillId="22" borderId="9" xfId="0" applyFont="1" applyFill="1" applyBorder="1" applyAlignment="1" applyProtection="1" quotePrefix="1">
      <alignment horizontal="left" vertical="center" wrapText="1"/>
      <protection/>
    </xf>
    <xf numFmtId="0" fontId="36" fillId="23" borderId="16" xfId="0" applyFont="1" applyFill="1" applyBorder="1" applyAlignment="1" applyProtection="1" quotePrefix="1">
      <alignment horizontal="left" vertical="center" wrapText="1"/>
      <protection/>
    </xf>
    <xf numFmtId="0" fontId="44" fillId="22" borderId="9" xfId="0" applyFont="1" applyFill="1" applyBorder="1" applyAlignment="1" applyProtection="1">
      <alignment horizontal="left" vertical="center" wrapText="1"/>
      <protection/>
    </xf>
    <xf numFmtId="0" fontId="44" fillId="22" borderId="38" xfId="0" applyFont="1" applyFill="1" applyBorder="1" applyAlignment="1" applyProtection="1">
      <alignment horizontal="center" vertical="center" wrapText="1"/>
      <protection/>
    </xf>
    <xf numFmtId="0" fontId="44" fillId="22" borderId="39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3" borderId="19" xfId="0" applyNumberFormat="1" applyFont="1" applyFill="1" applyBorder="1" applyAlignment="1" applyProtection="1">
      <alignment horizontal="right" vertical="center"/>
      <protection/>
    </xf>
    <xf numFmtId="3" fontId="48" fillId="23" borderId="9" xfId="0" applyNumberFormat="1" applyFont="1" applyFill="1" applyBorder="1" applyAlignment="1" applyProtection="1">
      <alignment horizontal="right" vertical="center" wrapText="1"/>
      <protection/>
    </xf>
    <xf numFmtId="3" fontId="36" fillId="23" borderId="9" xfId="0" applyNumberFormat="1" applyFont="1" applyFill="1" applyBorder="1" applyAlignment="1" applyProtection="1">
      <alignment horizontal="right" vertical="center" wrapText="1"/>
      <protection/>
    </xf>
    <xf numFmtId="3" fontId="36" fillId="23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4" xfId="0" applyNumberFormat="1" applyFont="1" applyFill="1" applyBorder="1" applyAlignment="1" applyProtection="1">
      <alignment horizontal="right" vertical="center"/>
      <protection locked="0"/>
    </xf>
    <xf numFmtId="0" fontId="48" fillId="23" borderId="39" xfId="0" applyFont="1" applyFill="1" applyBorder="1" applyAlignment="1" applyProtection="1">
      <alignment horizontal="left" vertical="center" wrapText="1"/>
      <protection/>
    </xf>
    <xf numFmtId="3" fontId="48" fillId="23" borderId="39" xfId="0" applyNumberFormat="1" applyFont="1" applyFill="1" applyBorder="1" applyAlignment="1" applyProtection="1">
      <alignment horizontal="right" vertical="center" wrapText="1"/>
      <protection/>
    </xf>
    <xf numFmtId="3" fontId="48" fillId="23" borderId="40" xfId="0" applyNumberFormat="1" applyFont="1" applyFill="1" applyBorder="1" applyAlignment="1" applyProtection="1">
      <alignment horizontal="right" vertical="center" wrapText="1"/>
      <protection/>
    </xf>
    <xf numFmtId="0" fontId="44" fillId="22" borderId="41" xfId="0" applyFont="1" applyFill="1" applyBorder="1" applyAlignment="1" applyProtection="1">
      <alignment horizontal="left"/>
      <protection/>
    </xf>
    <xf numFmtId="0" fontId="9" fillId="22" borderId="42" xfId="0" applyFont="1" applyFill="1" applyBorder="1" applyAlignment="1" applyProtection="1">
      <alignment horizontal="center" vertical="center"/>
      <protection/>
    </xf>
    <xf numFmtId="0" fontId="9" fillId="22" borderId="43" xfId="0" applyFont="1" applyFill="1" applyBorder="1" applyAlignment="1" applyProtection="1">
      <alignment horizontal="center" vertical="center"/>
      <protection/>
    </xf>
    <xf numFmtId="0" fontId="36" fillId="23" borderId="9" xfId="0" applyFont="1" applyFill="1" applyBorder="1" applyAlignment="1" applyProtection="1">
      <alignment horizontal="left"/>
      <protection/>
    </xf>
    <xf numFmtId="3" fontId="36" fillId="0" borderId="44" xfId="0" applyNumberFormat="1" applyFont="1" applyFill="1" applyBorder="1" applyAlignment="1" applyProtection="1">
      <alignment horizontal="right"/>
      <protection locked="0"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0" fontId="48" fillId="23" borderId="9" xfId="0" applyFont="1" applyFill="1" applyBorder="1" applyAlignment="1" applyProtection="1">
      <alignment horizontal="left"/>
      <protection/>
    </xf>
    <xf numFmtId="3" fontId="48" fillId="23" borderId="44" xfId="0" applyNumberFormat="1" applyFont="1" applyFill="1" applyBorder="1" applyAlignment="1" applyProtection="1">
      <alignment horizontal="right"/>
      <protection/>
    </xf>
    <xf numFmtId="3" fontId="48" fillId="23" borderId="45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3" borderId="46" xfId="0" applyNumberFormat="1" applyFont="1" applyFill="1" applyBorder="1" applyAlignment="1" applyProtection="1">
      <alignment horizontal="right"/>
      <protection/>
    </xf>
    <xf numFmtId="0" fontId="48" fillId="23" borderId="16" xfId="0" applyFont="1" applyFill="1" applyBorder="1" applyAlignment="1" applyProtection="1">
      <alignment horizontal="left"/>
      <protection/>
    </xf>
    <xf numFmtId="3" fontId="48" fillId="0" borderId="47" xfId="0" applyNumberFormat="1" applyFont="1" applyFill="1" applyBorder="1" applyAlignment="1" applyProtection="1">
      <alignment horizontal="righ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30" xfId="0" applyNumberFormat="1" applyFont="1" applyFill="1" applyBorder="1" applyAlignment="1" applyProtection="1">
      <alignment horizontal="right"/>
      <protection/>
    </xf>
    <xf numFmtId="0" fontId="44" fillId="22" borderId="49" xfId="0" applyFont="1" applyFill="1" applyBorder="1" applyAlignment="1" applyProtection="1">
      <alignment horizontal="left"/>
      <protection/>
    </xf>
    <xf numFmtId="3" fontId="44" fillId="22" borderId="50" xfId="0" applyNumberFormat="1" applyFont="1" applyFill="1" applyBorder="1" applyAlignment="1" applyProtection="1">
      <alignment horizontal="right"/>
      <protection/>
    </xf>
    <xf numFmtId="3" fontId="44" fillId="22" borderId="51" xfId="0" applyNumberFormat="1" applyFont="1" applyFill="1" applyBorder="1" applyAlignment="1" applyProtection="1">
      <alignment horizontal="right"/>
      <protection/>
    </xf>
    <xf numFmtId="0" fontId="48" fillId="23" borderId="9" xfId="0" applyFont="1" applyFill="1" applyBorder="1" applyAlignment="1" applyProtection="1">
      <alignment horizontal="left" wrapText="1"/>
      <protection/>
    </xf>
    <xf numFmtId="3" fontId="36" fillId="0" borderId="34" xfId="0" applyNumberFormat="1" applyFont="1" applyFill="1" applyBorder="1" applyAlignment="1" applyProtection="1">
      <alignment horizontal="right"/>
      <protection locked="0"/>
    </xf>
    <xf numFmtId="3" fontId="36" fillId="0" borderId="52" xfId="0" applyNumberFormat="1" applyFont="1" applyFill="1" applyBorder="1" applyAlignment="1" applyProtection="1">
      <alignment horizontal="right"/>
      <protection locked="0"/>
    </xf>
    <xf numFmtId="3" fontId="48" fillId="0" borderId="44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54" fillId="23" borderId="47" xfId="0" applyNumberFormat="1" applyFont="1" applyFill="1" applyBorder="1" applyAlignment="1" applyProtection="1">
      <alignment horizontal="right"/>
      <protection/>
    </xf>
    <xf numFmtId="3" fontId="54" fillId="23" borderId="54" xfId="0" applyNumberFormat="1" applyFont="1" applyFill="1" applyBorder="1" applyAlignment="1" applyProtection="1">
      <alignment horizontal="right"/>
      <protection/>
    </xf>
    <xf numFmtId="0" fontId="44" fillId="22" borderId="55" xfId="0" applyFont="1" applyFill="1" applyBorder="1" applyAlignment="1" applyProtection="1">
      <alignment horizontal="left"/>
      <protection/>
    </xf>
    <xf numFmtId="3" fontId="44" fillId="22" borderId="56" xfId="0" applyNumberFormat="1" applyFont="1" applyFill="1" applyBorder="1" applyAlignment="1" applyProtection="1">
      <alignment horizontal="right"/>
      <protection/>
    </xf>
    <xf numFmtId="3" fontId="44" fillId="22" borderId="57" xfId="0" applyNumberFormat="1" applyFont="1" applyFill="1" applyBorder="1" applyAlignment="1" applyProtection="1">
      <alignment horizontal="right"/>
      <protection/>
    </xf>
    <xf numFmtId="0" fontId="5" fillId="23" borderId="15" xfId="0" applyFont="1" applyFill="1" applyBorder="1" applyAlignment="1" applyProtection="1">
      <alignment vertical="center"/>
      <protection/>
    </xf>
    <xf numFmtId="0" fontId="5" fillId="23" borderId="9" xfId="0" applyFont="1" applyFill="1" applyBorder="1" applyAlignment="1" applyProtection="1">
      <alignment vertical="center" wrapText="1"/>
      <protection/>
    </xf>
    <xf numFmtId="0" fontId="47" fillId="22" borderId="17" xfId="0" applyFont="1" applyFill="1" applyBorder="1" applyAlignment="1" applyProtection="1">
      <alignment vertical="center" wrapText="1"/>
      <protection/>
    </xf>
    <xf numFmtId="3" fontId="5" fillId="23" borderId="9" xfId="0" applyNumberFormat="1" applyFont="1" applyFill="1" applyBorder="1" applyAlignment="1" applyProtection="1">
      <alignment horizontal="right" vertical="center"/>
      <protection/>
    </xf>
    <xf numFmtId="3" fontId="5" fillId="23" borderId="19" xfId="0" applyNumberFormat="1" applyFont="1" applyFill="1" applyBorder="1" applyAlignment="1" applyProtection="1">
      <alignment horizontal="right" vertical="center"/>
      <protection/>
    </xf>
    <xf numFmtId="0" fontId="47" fillId="23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3" borderId="9" xfId="0" applyFont="1" applyFill="1" applyBorder="1" applyAlignment="1" applyProtection="1">
      <alignment vertical="center" wrapText="1"/>
      <protection/>
    </xf>
    <xf numFmtId="0" fontId="47" fillId="23" borderId="9" xfId="0" applyFont="1" applyFill="1" applyBorder="1" applyAlignment="1" applyProtection="1" quotePrefix="1">
      <alignment vertical="center" wrapText="1"/>
      <protection/>
    </xf>
    <xf numFmtId="0" fontId="47" fillId="22" borderId="17" xfId="0" applyFont="1" applyFill="1" applyBorder="1" applyAlignment="1" applyProtection="1" quotePrefix="1">
      <alignment vertical="center" wrapText="1"/>
      <protection/>
    </xf>
    <xf numFmtId="3" fontId="5" fillId="23" borderId="9" xfId="0" applyNumberFormat="1" applyFont="1" applyFill="1" applyBorder="1" applyAlignment="1" applyProtection="1">
      <alignment horizontal="right"/>
      <protection/>
    </xf>
    <xf numFmtId="3" fontId="5" fillId="23" borderId="19" xfId="0" applyNumberFormat="1" applyFont="1" applyFill="1" applyBorder="1" applyAlignment="1" applyProtection="1">
      <alignment horizontal="right"/>
      <protection/>
    </xf>
    <xf numFmtId="0" fontId="47" fillId="23" borderId="15" xfId="0" applyFont="1" applyFill="1" applyBorder="1" applyAlignment="1" applyProtection="1">
      <alignment vertical="center" wrapText="1"/>
      <protection/>
    </xf>
    <xf numFmtId="0" fontId="47" fillId="23" borderId="9" xfId="0" applyFont="1" applyFill="1" applyBorder="1" applyAlignment="1" applyProtection="1">
      <alignment wrapText="1"/>
      <protection/>
    </xf>
    <xf numFmtId="0" fontId="47" fillId="22" borderId="17" xfId="0" applyFont="1" applyFill="1" applyBorder="1" applyAlignment="1" applyProtection="1">
      <alignment wrapText="1"/>
      <protection/>
    </xf>
    <xf numFmtId="3" fontId="47" fillId="23" borderId="9" xfId="0" applyNumberFormat="1" applyFont="1" applyFill="1" applyBorder="1" applyAlignment="1" applyProtection="1">
      <alignment horizontal="right" wrapText="1"/>
      <protection/>
    </xf>
    <xf numFmtId="3" fontId="47" fillId="23" borderId="19" xfId="0" applyNumberFormat="1" applyFont="1" applyFill="1" applyBorder="1" applyAlignment="1" applyProtection="1">
      <alignment horizontal="right" wrapText="1"/>
      <protection/>
    </xf>
    <xf numFmtId="0" fontId="47" fillId="23" borderId="9" xfId="0" applyFont="1" applyFill="1" applyBorder="1" applyAlignment="1" applyProtection="1" quotePrefix="1">
      <alignment wrapText="1"/>
      <protection/>
    </xf>
    <xf numFmtId="3" fontId="47" fillId="23" borderId="19" xfId="0" applyNumberFormat="1" applyFont="1" applyFill="1" applyBorder="1" applyAlignment="1" applyProtection="1">
      <alignment horizontal="right"/>
      <protection/>
    </xf>
    <xf numFmtId="0" fontId="9" fillId="22" borderId="15" xfId="0" applyFont="1" applyFill="1" applyBorder="1" applyAlignment="1" applyProtection="1">
      <alignment vertical="center"/>
      <protection/>
    </xf>
    <xf numFmtId="0" fontId="9" fillId="22" borderId="9" xfId="0" applyFont="1" applyFill="1" applyBorder="1" applyAlignment="1" applyProtection="1">
      <alignment wrapText="1"/>
      <protection/>
    </xf>
    <xf numFmtId="3" fontId="9" fillId="22" borderId="9" xfId="0" applyNumberFormat="1" applyFont="1" applyFill="1" applyBorder="1" applyAlignment="1" applyProtection="1">
      <alignment horizontal="right" vertical="center"/>
      <protection/>
    </xf>
    <xf numFmtId="3" fontId="9" fillId="22" borderId="19" xfId="0" applyNumberFormat="1" applyFont="1" applyFill="1" applyBorder="1" applyAlignment="1" applyProtection="1">
      <alignment horizontal="right" vertical="center"/>
      <protection/>
    </xf>
    <xf numFmtId="0" fontId="5" fillId="23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3" borderId="15" xfId="0" applyFont="1" applyFill="1" applyBorder="1" applyAlignment="1" applyProtection="1">
      <alignment vertical="center"/>
      <protection/>
    </xf>
    <xf numFmtId="3" fontId="9" fillId="22" borderId="9" xfId="0" applyNumberFormat="1" applyFont="1" applyFill="1" applyBorder="1" applyAlignment="1" applyProtection="1">
      <alignment horizontal="right" vertical="center"/>
      <protection/>
    </xf>
    <xf numFmtId="0" fontId="5" fillId="23" borderId="9" xfId="0" applyFont="1" applyFill="1" applyBorder="1" applyAlignment="1" applyProtection="1">
      <alignment wrapText="1"/>
      <protection/>
    </xf>
    <xf numFmtId="3" fontId="52" fillId="23" borderId="9" xfId="0" applyNumberFormat="1" applyFont="1" applyFill="1" applyBorder="1" applyAlignment="1" applyProtection="1">
      <alignment horizontal="right"/>
      <protection/>
    </xf>
    <xf numFmtId="3" fontId="52" fillId="23" borderId="19" xfId="0" applyNumberFormat="1" applyFont="1" applyFill="1" applyBorder="1" applyAlignment="1" applyProtection="1">
      <alignment horizontal="right"/>
      <protection/>
    </xf>
    <xf numFmtId="0" fontId="9" fillId="22" borderId="15" xfId="0" applyFont="1" applyFill="1" applyBorder="1" applyAlignment="1" applyProtection="1">
      <alignment vertical="center"/>
      <protection/>
    </xf>
    <xf numFmtId="3" fontId="9" fillId="22" borderId="9" xfId="0" applyNumberFormat="1" applyFont="1" applyFill="1" applyBorder="1" applyAlignment="1" applyProtection="1">
      <alignment horizontal="right"/>
      <protection/>
    </xf>
    <xf numFmtId="3" fontId="9" fillId="22" borderId="58" xfId="0" applyNumberFormat="1" applyFont="1" applyFill="1" applyBorder="1" applyAlignment="1" applyProtection="1">
      <alignment horizontal="right"/>
      <protection/>
    </xf>
    <xf numFmtId="0" fontId="9" fillId="22" borderId="38" xfId="0" applyFont="1" applyFill="1" applyBorder="1" applyAlignment="1" applyProtection="1">
      <alignment vertical="center"/>
      <protection/>
    </xf>
    <xf numFmtId="0" fontId="9" fillId="22" borderId="39" xfId="0" applyFont="1" applyFill="1" applyBorder="1" applyAlignment="1" applyProtection="1">
      <alignment horizontal="left" wrapText="1"/>
      <protection/>
    </xf>
    <xf numFmtId="3" fontId="9" fillId="22" borderId="39" xfId="0" applyNumberFormat="1" applyFont="1" applyFill="1" applyBorder="1" applyAlignment="1" applyProtection="1">
      <alignment horizontal="right"/>
      <protection/>
    </xf>
    <xf numFmtId="3" fontId="9" fillId="22" borderId="59" xfId="0" applyNumberFormat="1" applyFont="1" applyFill="1" applyBorder="1" applyAlignment="1" applyProtection="1">
      <alignment horizontal="right"/>
      <protection/>
    </xf>
    <xf numFmtId="3" fontId="9" fillId="22" borderId="16" xfId="0" applyNumberFormat="1" applyFont="1" applyFill="1" applyBorder="1" applyAlignment="1" applyProtection="1">
      <alignment horizontal="right"/>
      <protection/>
    </xf>
    <xf numFmtId="3" fontId="53" fillId="23" borderId="9" xfId="0" applyNumberFormat="1" applyFont="1" applyFill="1" applyBorder="1" applyAlignment="1" applyProtection="1">
      <alignment horizontal="right" vertical="center"/>
      <protection/>
    </xf>
    <xf numFmtId="0" fontId="5" fillId="23" borderId="9" xfId="0" applyFont="1" applyFill="1" applyBorder="1" applyAlignment="1" applyProtection="1">
      <alignment wrapText="1"/>
      <protection/>
    </xf>
    <xf numFmtId="0" fontId="5" fillId="23" borderId="9" xfId="0" applyFont="1" applyFill="1" applyBorder="1" applyAlignment="1" applyProtection="1">
      <alignment vertical="center" wrapText="1"/>
      <protection/>
    </xf>
    <xf numFmtId="0" fontId="47" fillId="23" borderId="9" xfId="0" applyFont="1" applyFill="1" applyBorder="1" applyAlignment="1" applyProtection="1">
      <alignment vertical="center" wrapText="1"/>
      <protection/>
    </xf>
    <xf numFmtId="0" fontId="9" fillId="22" borderId="9" xfId="0" applyFont="1" applyFill="1" applyBorder="1" applyAlignment="1" applyProtection="1">
      <alignment vertical="center" wrapText="1"/>
      <protection/>
    </xf>
    <xf numFmtId="0" fontId="9" fillId="22" borderId="9" xfId="0" applyFont="1" applyFill="1" applyBorder="1" applyAlignment="1" applyProtection="1">
      <alignment wrapText="1"/>
      <protection/>
    </xf>
    <xf numFmtId="0" fontId="9" fillId="22" borderId="39" xfId="0" applyFont="1" applyFill="1" applyBorder="1" applyAlignment="1" applyProtection="1">
      <alignment horizontal="left" wrapText="1"/>
      <protection/>
    </xf>
    <xf numFmtId="3" fontId="9" fillId="22" borderId="39" xfId="0" applyNumberFormat="1" applyFont="1" applyFill="1" applyBorder="1" applyAlignment="1" applyProtection="1">
      <alignment horizontal="right"/>
      <protection/>
    </xf>
    <xf numFmtId="0" fontId="38" fillId="23" borderId="4" xfId="63" applyNumberFormat="1" applyFont="1" applyFill="1" applyBorder="1" applyAlignment="1">
      <alignment horizontal="center" vertical="center" wrapText="1"/>
      <protection/>
    </xf>
    <xf numFmtId="0" fontId="38" fillId="23" borderId="60" xfId="63" applyNumberFormat="1" applyFont="1" applyFill="1" applyBorder="1" applyAlignment="1">
      <alignment horizontal="center" vertical="center" wrapText="1"/>
      <protection/>
    </xf>
    <xf numFmtId="0" fontId="38" fillId="23" borderId="4" xfId="63" applyFont="1" applyFill="1" applyBorder="1" applyAlignment="1">
      <alignment horizontal="center" vertical="center"/>
      <protection/>
    </xf>
    <xf numFmtId="0" fontId="43" fillId="23" borderId="61" xfId="63" applyFont="1" applyFill="1" applyBorder="1" applyAlignment="1">
      <alignment horizontal="center" vertical="center"/>
      <protection/>
    </xf>
    <xf numFmtId="0" fontId="38" fillId="23" borderId="4" xfId="63" applyFont="1" applyFill="1" applyBorder="1" applyAlignment="1">
      <alignment vertical="center" wrapText="1"/>
      <protection/>
    </xf>
    <xf numFmtId="3" fontId="38" fillId="23" borderId="4" xfId="63" applyNumberFormat="1" applyFont="1" applyFill="1" applyBorder="1" applyAlignment="1">
      <alignment horizontal="center" vertical="center"/>
      <protection/>
    </xf>
    <xf numFmtId="0" fontId="38" fillId="23" borderId="4" xfId="63" applyFont="1" applyFill="1" applyBorder="1" applyAlignment="1">
      <alignment horizontal="justify" vertical="center" wrapText="1"/>
      <protection/>
    </xf>
    <xf numFmtId="185" fontId="38" fillId="23" borderId="14" xfId="63" applyNumberFormat="1" applyFont="1" applyFill="1" applyBorder="1" applyAlignment="1">
      <alignment horizontal="center" vertical="center"/>
      <protection/>
    </xf>
    <xf numFmtId="3" fontId="38" fillId="23" borderId="4" xfId="63" applyNumberFormat="1" applyFont="1" applyFill="1" applyBorder="1" applyAlignment="1" applyProtection="1">
      <alignment vertical="center"/>
      <protection/>
    </xf>
    <xf numFmtId="3" fontId="38" fillId="23" borderId="60" xfId="63" applyNumberFormat="1" applyFont="1" applyFill="1" applyBorder="1" applyAlignment="1" applyProtection="1">
      <alignment vertical="center"/>
      <protection/>
    </xf>
    <xf numFmtId="10" fontId="38" fillId="23" borderId="4" xfId="63" applyNumberFormat="1" applyFont="1" applyFill="1" applyBorder="1" applyAlignment="1" applyProtection="1">
      <alignment horizontal="center" vertical="center"/>
      <protection/>
    </xf>
    <xf numFmtId="10" fontId="38" fillId="23" borderId="60" xfId="63" applyNumberFormat="1" applyFont="1" applyFill="1" applyBorder="1" applyAlignment="1" applyProtection="1">
      <alignment horizontal="center" vertical="center"/>
      <protection/>
    </xf>
    <xf numFmtId="185" fontId="38" fillId="23" borderId="4" xfId="63" applyNumberFormat="1" applyFont="1" applyFill="1" applyBorder="1" applyAlignment="1">
      <alignment horizontal="center" vertical="center"/>
      <protection/>
    </xf>
    <xf numFmtId="10" fontId="38" fillId="23" borderId="4" xfId="67" applyNumberFormat="1" applyFont="1" applyFill="1" applyBorder="1" applyAlignment="1" applyProtection="1">
      <alignment horizontal="center" vertical="center"/>
      <protection/>
    </xf>
    <xf numFmtId="10" fontId="38" fillId="23" borderId="60" xfId="67" applyNumberFormat="1" applyFont="1" applyFill="1" applyBorder="1" applyAlignment="1" applyProtection="1">
      <alignment horizontal="center" vertical="center"/>
      <protection/>
    </xf>
    <xf numFmtId="0" fontId="38" fillId="23" borderId="4" xfId="63" applyFont="1" applyFill="1" applyBorder="1" applyAlignment="1">
      <alignment horizontal="left" vertical="center" wrapText="1"/>
      <protection/>
    </xf>
    <xf numFmtId="206" fontId="38" fillId="23" borderId="14" xfId="63" applyNumberFormat="1" applyFont="1" applyFill="1" applyBorder="1" applyAlignment="1" applyProtection="1">
      <alignment horizontal="center" vertical="center"/>
      <protection/>
    </xf>
    <xf numFmtId="206" fontId="38" fillId="23" borderId="60" xfId="63" applyNumberFormat="1" applyFont="1" applyFill="1" applyBorder="1" applyAlignment="1" applyProtection="1">
      <alignment horizontal="center" vertical="center"/>
      <protection/>
    </xf>
    <xf numFmtId="10" fontId="38" fillId="23" borderId="14" xfId="63" applyNumberFormat="1" applyFont="1" applyFill="1" applyBorder="1" applyAlignment="1" applyProtection="1">
      <alignment horizontal="center" vertical="center"/>
      <protection/>
    </xf>
    <xf numFmtId="0" fontId="38" fillId="23" borderId="14" xfId="63" applyNumberFormat="1" applyFont="1" applyFill="1" applyBorder="1" applyAlignment="1">
      <alignment horizontal="center" vertical="center"/>
      <protection/>
    </xf>
    <xf numFmtId="0" fontId="43" fillId="23" borderId="62" xfId="63" applyFont="1" applyFill="1" applyBorder="1" applyAlignment="1">
      <alignment horizontal="center" vertical="center"/>
      <protection/>
    </xf>
    <xf numFmtId="0" fontId="38" fillId="23" borderId="63" xfId="63" applyFont="1" applyFill="1" applyBorder="1" applyAlignment="1">
      <alignment horizontal="left" vertical="center" wrapText="1"/>
      <protection/>
    </xf>
    <xf numFmtId="0" fontId="38" fillId="23" borderId="64" xfId="63" applyNumberFormat="1" applyFont="1" applyFill="1" applyBorder="1" applyAlignment="1">
      <alignment horizontal="center" vertical="center"/>
      <protection/>
    </xf>
    <xf numFmtId="3" fontId="43" fillId="23" borderId="64" xfId="63" applyNumberFormat="1" applyFont="1" applyFill="1" applyBorder="1" applyAlignment="1" applyProtection="1">
      <alignment vertical="center"/>
      <protection/>
    </xf>
    <xf numFmtId="3" fontId="43" fillId="23" borderId="65" xfId="63" applyNumberFormat="1" applyFont="1" applyFill="1" applyBorder="1" applyAlignment="1" applyProtection="1">
      <alignment vertical="center"/>
      <protection/>
    </xf>
    <xf numFmtId="0" fontId="23" fillId="23" borderId="16" xfId="0" applyFont="1" applyFill="1" applyBorder="1" applyAlignment="1" applyProtection="1">
      <alignment horizontal="center" vertical="center" wrapText="1"/>
      <protection/>
    </xf>
    <xf numFmtId="0" fontId="48" fillId="23" borderId="16" xfId="0" applyFont="1" applyFill="1" applyBorder="1" applyAlignment="1" applyProtection="1">
      <alignment horizontal="left" vertical="center" wrapText="1"/>
      <protection/>
    </xf>
    <xf numFmtId="0" fontId="38" fillId="23" borderId="61" xfId="63" applyFont="1" applyFill="1" applyBorder="1" applyAlignment="1">
      <alignment horizontal="center" vertical="center"/>
      <protection/>
    </xf>
    <xf numFmtId="0" fontId="23" fillId="23" borderId="31" xfId="0" applyFont="1" applyFill="1" applyBorder="1" applyAlignment="1" applyProtection="1">
      <alignment horizontal="center" vertical="center"/>
      <protection/>
    </xf>
    <xf numFmtId="3" fontId="47" fillId="0" borderId="53" xfId="0" applyNumberFormat="1" applyFont="1" applyFill="1" applyBorder="1" applyAlignment="1" applyProtection="1">
      <alignment horizontal="right"/>
      <protection locked="0"/>
    </xf>
    <xf numFmtId="0" fontId="44" fillId="22" borderId="66" xfId="0" applyFont="1" applyFill="1" applyBorder="1" applyAlignment="1" applyProtection="1">
      <alignment horizontal="center" vertical="center" wrapText="1"/>
      <protection/>
    </xf>
    <xf numFmtId="3" fontId="46" fillId="2" borderId="67" xfId="0" applyNumberFormat="1" applyFont="1" applyFill="1" applyBorder="1" applyAlignment="1" applyProtection="1">
      <alignment horizontal="right" vertical="center"/>
      <protection locked="0"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4" fillId="22" borderId="9" xfId="0" applyNumberFormat="1" applyFont="1" applyFill="1" applyBorder="1" applyAlignment="1" applyProtection="1">
      <alignment horizontal="right" vertical="center" wrapText="1"/>
      <protection/>
    </xf>
    <xf numFmtId="0" fontId="23" fillId="23" borderId="69" xfId="0" applyFont="1" applyFill="1" applyBorder="1" applyAlignment="1" applyProtection="1">
      <alignment horizontal="center" vertical="center" wrapText="1"/>
      <protection/>
    </xf>
    <xf numFmtId="0" fontId="6" fillId="23" borderId="16" xfId="0" applyFont="1" applyFill="1" applyBorder="1" applyAlignment="1" applyProtection="1">
      <alignment horizontal="center" vertical="center" wrapText="1"/>
      <protection/>
    </xf>
    <xf numFmtId="0" fontId="25" fillId="23" borderId="16" xfId="0" applyFont="1" applyFill="1" applyBorder="1" applyAlignment="1" applyProtection="1">
      <alignment horizontal="center" vertical="center" wrapText="1"/>
      <protection/>
    </xf>
    <xf numFmtId="0" fontId="36" fillId="23" borderId="69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3" borderId="16" xfId="0" applyNumberFormat="1" applyFont="1" applyFill="1" applyBorder="1" applyAlignment="1" applyProtection="1">
      <alignment horizontal="right" vertical="center"/>
      <protection/>
    </xf>
    <xf numFmtId="3" fontId="47" fillId="2" borderId="70" xfId="0" applyNumberFormat="1" applyFont="1" applyFill="1" applyBorder="1" applyAlignment="1" applyProtection="1">
      <alignment horizontal="right" vertical="center"/>
      <protection locked="0"/>
    </xf>
    <xf numFmtId="0" fontId="36" fillId="23" borderId="71" xfId="0" applyFont="1" applyFill="1" applyBorder="1" applyAlignment="1" applyProtection="1">
      <alignment horizontal="center" vertical="center" wrapText="1"/>
      <protection/>
    </xf>
    <xf numFmtId="0" fontId="36" fillId="23" borderId="17" xfId="0" applyFont="1" applyFill="1" applyBorder="1" applyAlignment="1" applyProtection="1">
      <alignment horizontal="left" vertical="center" wrapText="1"/>
      <protection/>
    </xf>
    <xf numFmtId="4" fontId="47" fillId="23" borderId="42" xfId="0" applyNumberFormat="1" applyFont="1" applyFill="1" applyBorder="1" applyAlignment="1" applyProtection="1">
      <alignment horizontal="right" vertical="center" wrapText="1"/>
      <protection/>
    </xf>
    <xf numFmtId="3" fontId="47" fillId="23" borderId="42" xfId="0" applyNumberFormat="1" applyFont="1" applyFill="1" applyBorder="1" applyAlignment="1" applyProtection="1">
      <alignment horizontal="right" vertical="center"/>
      <protection/>
    </xf>
    <xf numFmtId="3" fontId="47" fillId="23" borderId="72" xfId="0" applyNumberFormat="1" applyFont="1" applyFill="1" applyBorder="1" applyAlignment="1" applyProtection="1">
      <alignment horizontal="right" vertical="center"/>
      <protection/>
    </xf>
    <xf numFmtId="4" fontId="47" fillId="23" borderId="16" xfId="0" applyNumberFormat="1" applyFont="1" applyFill="1" applyBorder="1" applyAlignment="1" applyProtection="1">
      <alignment horizontal="right" vertical="center" wrapText="1"/>
      <protection/>
    </xf>
    <xf numFmtId="0" fontId="48" fillId="23" borderId="71" xfId="0" applyFont="1" applyFill="1" applyBorder="1" applyAlignment="1" applyProtection="1">
      <alignment horizontal="center" vertical="center" wrapText="1"/>
      <protection/>
    </xf>
    <xf numFmtId="3" fontId="47" fillId="2" borderId="42" xfId="0" applyNumberFormat="1" applyFont="1" applyFill="1" applyBorder="1" applyAlignment="1" applyProtection="1">
      <alignment horizontal="right" vertical="center"/>
      <protection locked="0"/>
    </xf>
    <xf numFmtId="3" fontId="47" fillId="2" borderId="72" xfId="0" applyNumberFormat="1" applyFont="1" applyFill="1" applyBorder="1" applyAlignment="1" applyProtection="1">
      <alignment horizontal="right" vertical="center"/>
      <protection locked="0"/>
    </xf>
    <xf numFmtId="0" fontId="48" fillId="23" borderId="73" xfId="0" applyFont="1" applyFill="1" applyBorder="1" applyAlignment="1" applyProtection="1">
      <alignment horizontal="center" vertical="center" wrapText="1"/>
      <protection/>
    </xf>
    <xf numFmtId="0" fontId="48" fillId="23" borderId="17" xfId="0" applyFont="1" applyFill="1" applyBorder="1" applyAlignment="1" applyProtection="1">
      <alignment horizontal="left" vertical="center" wrapText="1"/>
      <protection/>
    </xf>
    <xf numFmtId="0" fontId="48" fillId="23" borderId="17" xfId="0" applyFont="1" applyFill="1" applyBorder="1" applyAlignment="1" applyProtection="1">
      <alignment horizontal="right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3" borderId="17" xfId="0" applyNumberFormat="1" applyFont="1" applyFill="1" applyBorder="1" applyAlignment="1" applyProtection="1">
      <alignment horizontal="right" vertical="center"/>
      <protection/>
    </xf>
    <xf numFmtId="3" fontId="47" fillId="2" borderId="74" xfId="0" applyNumberFormat="1" applyFont="1" applyFill="1" applyBorder="1" applyAlignment="1" applyProtection="1">
      <alignment horizontal="right" vertical="center"/>
      <protection locked="0"/>
    </xf>
    <xf numFmtId="0" fontId="0" fillId="23" borderId="75" xfId="0" applyFont="1" applyFill="1" applyBorder="1" applyAlignment="1" applyProtection="1">
      <alignment horizontal="center"/>
      <protection/>
    </xf>
    <xf numFmtId="0" fontId="6" fillId="23" borderId="76" xfId="0" applyFont="1" applyFill="1" applyBorder="1" applyAlignment="1" applyProtection="1" quotePrefix="1">
      <alignment horizontal="center"/>
      <protection/>
    </xf>
    <xf numFmtId="0" fontId="6" fillId="23" borderId="76" xfId="0" applyFont="1" applyFill="1" applyBorder="1" applyAlignment="1" applyProtection="1" quotePrefix="1">
      <alignment horizontal="right"/>
      <protection/>
    </xf>
    <xf numFmtId="3" fontId="8" fillId="23" borderId="76" xfId="0" applyNumberFormat="1" applyFont="1" applyFill="1" applyBorder="1" applyAlignment="1" applyProtection="1">
      <alignment horizontal="center"/>
      <protection/>
    </xf>
    <xf numFmtId="3" fontId="9" fillId="22" borderId="39" xfId="0" applyNumberFormat="1" applyFont="1" applyFill="1" applyBorder="1" applyAlignment="1" applyProtection="1">
      <alignment horizontal="center"/>
      <protection/>
    </xf>
    <xf numFmtId="0" fontId="15" fillId="22" borderId="77" xfId="0" applyFont="1" applyFill="1" applyBorder="1" applyAlignment="1" applyProtection="1" quotePrefix="1">
      <alignment horizontal="center"/>
      <protection/>
    </xf>
    <xf numFmtId="3" fontId="9" fillId="22" borderId="78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3" fontId="44" fillId="22" borderId="39" xfId="0" applyNumberFormat="1" applyFont="1" applyFill="1" applyBorder="1" applyAlignment="1" applyProtection="1">
      <alignment horizontal="right" vertical="center" wrapText="1"/>
      <protection/>
    </xf>
    <xf numFmtId="3" fontId="44" fillId="22" borderId="79" xfId="0" applyNumberFormat="1" applyFont="1" applyFill="1" applyBorder="1" applyAlignment="1" applyProtection="1">
      <alignment horizontal="right" vertical="center" wrapText="1"/>
      <protection/>
    </xf>
    <xf numFmtId="3" fontId="44" fillId="22" borderId="80" xfId="0" applyNumberFormat="1" applyFont="1" applyFill="1" applyBorder="1" applyAlignment="1" applyProtection="1">
      <alignment horizontal="right" vertical="center" wrapText="1"/>
      <protection/>
    </xf>
    <xf numFmtId="3" fontId="48" fillId="23" borderId="19" xfId="0" applyNumberFormat="1" applyFont="1" applyFill="1" applyBorder="1" applyAlignment="1" applyProtection="1">
      <alignment horizontal="right" vertical="center" wrapText="1"/>
      <protection/>
    </xf>
    <xf numFmtId="3" fontId="48" fillId="23" borderId="81" xfId="0" applyNumberFormat="1" applyFont="1" applyFill="1" applyBorder="1" applyAlignment="1" applyProtection="1">
      <alignment horizontal="right" vertical="center" wrapText="1"/>
      <protection/>
    </xf>
    <xf numFmtId="3" fontId="48" fillId="0" borderId="34" xfId="0" applyNumberFormat="1" applyFont="1" applyFill="1" applyBorder="1" applyAlignment="1" applyProtection="1">
      <alignment horizontal="right"/>
      <protection locked="0"/>
    </xf>
    <xf numFmtId="3" fontId="9" fillId="22" borderId="19" xfId="0" applyNumberFormat="1" applyFont="1" applyFill="1" applyBorder="1" applyAlignment="1" applyProtection="1">
      <alignment horizontal="right" vertical="center"/>
      <protection/>
    </xf>
    <xf numFmtId="3" fontId="53" fillId="23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2" borderId="19" xfId="0" applyNumberFormat="1" applyFont="1" applyFill="1" applyBorder="1" applyAlignment="1" applyProtection="1">
      <alignment horizontal="right"/>
      <protection/>
    </xf>
    <xf numFmtId="3" fontId="9" fillId="22" borderId="40" xfId="0" applyNumberFormat="1" applyFont="1" applyFill="1" applyBorder="1" applyAlignment="1" applyProtection="1">
      <alignment horizontal="right"/>
      <protection/>
    </xf>
    <xf numFmtId="0" fontId="9" fillId="22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2" borderId="9" xfId="0" applyNumberFormat="1" applyFont="1" applyFill="1" applyBorder="1" applyAlignment="1" applyProtection="1">
      <alignment horizontal="right"/>
      <protection/>
    </xf>
    <xf numFmtId="3" fontId="9" fillId="22" borderId="19" xfId="0" applyNumberFormat="1" applyFont="1" applyFill="1" applyBorder="1" applyAlignment="1" applyProtection="1">
      <alignment horizontal="right"/>
      <protection/>
    </xf>
    <xf numFmtId="0" fontId="47" fillId="23" borderId="9" xfId="0" applyFont="1" applyFill="1" applyBorder="1" applyAlignment="1" applyProtection="1">
      <alignment wrapText="1"/>
      <protection/>
    </xf>
    <xf numFmtId="0" fontId="5" fillId="23" borderId="9" xfId="0" applyFont="1" applyFill="1" applyBorder="1" applyAlignment="1" applyProtection="1">
      <alignment wrapText="1"/>
      <protection/>
    </xf>
    <xf numFmtId="0" fontId="5" fillId="23" borderId="9" xfId="0" applyFont="1" applyFill="1" applyBorder="1" applyAlignment="1" applyProtection="1">
      <alignment vertical="center" wrapText="1"/>
      <protection/>
    </xf>
    <xf numFmtId="0" fontId="47" fillId="23" borderId="9" xfId="0" applyFont="1" applyFill="1" applyBorder="1" applyAlignment="1" applyProtection="1">
      <alignment vertical="center" wrapText="1"/>
      <protection/>
    </xf>
    <xf numFmtId="0" fontId="47" fillId="23" borderId="15" xfId="0" applyFont="1" applyFill="1" applyBorder="1" applyAlignment="1" applyProtection="1">
      <alignment wrapText="1"/>
      <protection/>
    </xf>
    <xf numFmtId="0" fontId="5" fillId="23" borderId="15" xfId="0" applyFont="1" applyFill="1" applyBorder="1" applyAlignment="1" applyProtection="1">
      <alignment vertical="center" wrapText="1"/>
      <protection/>
    </xf>
    <xf numFmtId="0" fontId="48" fillId="23" borderId="15" xfId="0" applyFont="1" applyFill="1" applyBorder="1" applyAlignment="1" applyProtection="1">
      <alignment horizontal="center" vertical="center" wrapText="1"/>
      <protection/>
    </xf>
    <xf numFmtId="0" fontId="15" fillId="22" borderId="82" xfId="0" applyFont="1" applyFill="1" applyBorder="1" applyAlignment="1" applyProtection="1" quotePrefix="1">
      <alignment horizontal="center"/>
      <protection/>
    </xf>
    <xf numFmtId="0" fontId="15" fillId="22" borderId="83" xfId="0" applyFont="1" applyFill="1" applyBorder="1" applyAlignment="1" applyProtection="1">
      <alignment horizontal="center"/>
      <protection/>
    </xf>
    <xf numFmtId="0" fontId="5" fillId="2" borderId="84" xfId="0" applyFont="1" applyBorder="1" applyAlignment="1" applyProtection="1">
      <alignment horizontal="center" vertical="center" wrapText="1"/>
      <protection/>
    </xf>
    <xf numFmtId="0" fontId="5" fillId="2" borderId="85" xfId="0" applyFont="1" applyBorder="1" applyAlignment="1" applyProtection="1">
      <alignment horizontal="center" vertical="center" wrapText="1"/>
      <protection/>
    </xf>
    <xf numFmtId="0" fontId="9" fillId="22" borderId="85" xfId="0" applyFont="1" applyFill="1" applyBorder="1" applyAlignment="1" applyProtection="1">
      <alignment horizontal="center" vertical="center" wrapText="1"/>
      <protection/>
    </xf>
    <xf numFmtId="0" fontId="9" fillId="22" borderId="86" xfId="0" applyFont="1" applyFill="1" applyBorder="1" applyAlignment="1" applyProtection="1">
      <alignment horizontal="center" vertical="center" wrapText="1"/>
      <protection/>
    </xf>
    <xf numFmtId="0" fontId="9" fillId="22" borderId="4" xfId="0" applyFont="1" applyFill="1" applyBorder="1" applyAlignment="1" applyProtection="1">
      <alignment horizontal="center" vertical="center" wrapText="1"/>
      <protection/>
    </xf>
    <xf numFmtId="0" fontId="9" fillId="22" borderId="60" xfId="0" applyFont="1" applyFill="1" applyBorder="1" applyAlignment="1" applyProtection="1">
      <alignment horizontal="center" vertical="center" wrapText="1"/>
      <protection/>
    </xf>
    <xf numFmtId="0" fontId="21" fillId="2" borderId="61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0" xfId="0" applyFont="1" applyBorder="1" applyAlignment="1" applyProtection="1">
      <alignment horizontal="left" vertical="center" wrapText="1"/>
      <protection/>
    </xf>
    <xf numFmtId="0" fontId="22" fillId="23" borderId="87" xfId="0" applyFont="1" applyFill="1" applyBorder="1" applyAlignment="1" applyProtection="1" quotePrefix="1">
      <alignment horizontal="center" vertical="center" wrapText="1"/>
      <protection/>
    </xf>
    <xf numFmtId="0" fontId="22" fillId="23" borderId="74" xfId="0" applyFont="1" applyFill="1" applyBorder="1" applyAlignment="1" applyProtection="1">
      <alignment horizontal="center" vertical="center" wrapText="1"/>
      <protection/>
    </xf>
    <xf numFmtId="3" fontId="9" fillId="22" borderId="88" xfId="0" applyNumberFormat="1" applyFont="1" applyFill="1" applyBorder="1" applyAlignment="1" applyProtection="1">
      <alignment horizontal="center" wrapText="1"/>
      <protection/>
    </xf>
    <xf numFmtId="3" fontId="9" fillId="22" borderId="89" xfId="0" applyNumberFormat="1" applyFont="1" applyFill="1" applyBorder="1" applyAlignment="1" applyProtection="1">
      <alignment horizontal="center" wrapText="1"/>
      <protection/>
    </xf>
    <xf numFmtId="3" fontId="44" fillId="22" borderId="88" xfId="0" applyNumberFormat="1" applyFont="1" applyFill="1" applyBorder="1" applyAlignment="1" applyProtection="1">
      <alignment horizontal="left"/>
      <protection/>
    </xf>
    <xf numFmtId="3" fontId="44" fillId="22" borderId="89" xfId="0" applyNumberFormat="1" applyFont="1" applyFill="1" applyBorder="1" applyAlignment="1" applyProtection="1">
      <alignment horizontal="left"/>
      <protection/>
    </xf>
    <xf numFmtId="3" fontId="9" fillId="22" borderId="88" xfId="0" applyNumberFormat="1" applyFont="1" applyFill="1" applyBorder="1" applyAlignment="1" applyProtection="1">
      <alignment horizontal="center"/>
      <protection/>
    </xf>
    <xf numFmtId="3" fontId="9" fillId="22" borderId="89" xfId="0" applyNumberFormat="1" applyFont="1" applyFill="1" applyBorder="1" applyAlignment="1" applyProtection="1">
      <alignment horizontal="center"/>
      <protection/>
    </xf>
    <xf numFmtId="0" fontId="22" fillId="23" borderId="90" xfId="0" applyFont="1" applyFill="1" applyBorder="1" applyAlignment="1" applyProtection="1" quotePrefix="1">
      <alignment horizontal="center" vertical="center" wrapText="1"/>
      <protection/>
    </xf>
    <xf numFmtId="0" fontId="22" fillId="23" borderId="17" xfId="0" applyFont="1" applyFill="1" applyBorder="1" applyAlignment="1" applyProtection="1">
      <alignment horizontal="center" vertical="center" wrapText="1"/>
      <protection/>
    </xf>
    <xf numFmtId="0" fontId="22" fillId="23" borderId="91" xfId="0" applyFont="1" applyFill="1" applyBorder="1" applyAlignment="1" applyProtection="1">
      <alignment horizontal="center"/>
      <protection/>
    </xf>
    <xf numFmtId="0" fontId="22" fillId="23" borderId="92" xfId="0" applyFont="1" applyFill="1" applyBorder="1" applyAlignment="1" applyProtection="1">
      <alignment horizontal="center"/>
      <protection/>
    </xf>
    <xf numFmtId="0" fontId="22" fillId="23" borderId="93" xfId="0" applyFont="1" applyFill="1" applyBorder="1" applyAlignment="1" applyProtection="1">
      <alignment horizontal="center"/>
      <protection/>
    </xf>
    <xf numFmtId="0" fontId="15" fillId="22" borderId="83" xfId="0" applyFont="1" applyFill="1" applyBorder="1" applyAlignment="1" applyProtection="1" quotePrefix="1">
      <alignment horizontal="center"/>
      <protection/>
    </xf>
    <xf numFmtId="0" fontId="22" fillId="23" borderId="94" xfId="0" applyFont="1" applyFill="1" applyBorder="1" applyAlignment="1" applyProtection="1">
      <alignment horizontal="center"/>
      <protection/>
    </xf>
    <xf numFmtId="0" fontId="22" fillId="23" borderId="46" xfId="0" applyFont="1" applyFill="1" applyBorder="1" applyAlignment="1" applyProtection="1">
      <alignment horizontal="center"/>
      <protection/>
    </xf>
    <xf numFmtId="0" fontId="22" fillId="23" borderId="44" xfId="0" applyFont="1" applyFill="1" applyBorder="1" applyAlignment="1" applyProtection="1">
      <alignment horizontal="center"/>
      <protection/>
    </xf>
    <xf numFmtId="0" fontId="22" fillId="23" borderId="16" xfId="0" applyFont="1" applyFill="1" applyBorder="1" applyAlignment="1" applyProtection="1" quotePrefix="1">
      <alignment horizontal="center" vertical="center" wrapText="1"/>
      <protection/>
    </xf>
    <xf numFmtId="0" fontId="22" fillId="23" borderId="42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22" fillId="23" borderId="58" xfId="0" applyFont="1" applyFill="1" applyBorder="1" applyAlignment="1" applyProtection="1" quotePrefix="1">
      <alignment horizontal="center" vertical="center" wrapText="1"/>
      <protection/>
    </xf>
    <xf numFmtId="0" fontId="22" fillId="23" borderId="95" xfId="0" applyFont="1" applyFill="1" applyBorder="1" applyAlignment="1" applyProtection="1">
      <alignment horizontal="center" vertical="center" wrapText="1"/>
      <protection/>
    </xf>
    <xf numFmtId="0" fontId="23" fillId="23" borderId="16" xfId="0" applyFont="1" applyFill="1" applyBorder="1" applyAlignment="1" applyProtection="1">
      <alignment horizontal="center" vertical="center" wrapText="1"/>
      <protection/>
    </xf>
    <xf numFmtId="0" fontId="23" fillId="23" borderId="42" xfId="0" applyFont="1" applyFill="1" applyBorder="1" applyAlignment="1" applyProtection="1">
      <alignment horizontal="center" vertical="center" wrapText="1"/>
      <protection/>
    </xf>
    <xf numFmtId="0" fontId="5" fillId="2" borderId="96" xfId="0" applyFont="1" applyBorder="1" applyAlignment="1" applyProtection="1">
      <alignment horizontal="center" vertical="center" wrapText="1"/>
      <protection/>
    </xf>
    <xf numFmtId="0" fontId="5" fillId="2" borderId="97" xfId="0" applyFont="1" applyBorder="1" applyAlignment="1" applyProtection="1">
      <alignment horizontal="center" vertical="center" wrapText="1"/>
      <protection/>
    </xf>
    <xf numFmtId="0" fontId="5" fillId="2" borderId="98" xfId="0" applyFont="1" applyBorder="1" applyAlignment="1" applyProtection="1">
      <alignment horizontal="center" vertical="center" wrapText="1"/>
      <protection/>
    </xf>
    <xf numFmtId="0" fontId="48" fillId="23" borderId="99" xfId="0" applyFont="1" applyFill="1" applyBorder="1" applyAlignment="1" applyProtection="1">
      <alignment horizontal="center" vertical="center" wrapText="1"/>
      <protection/>
    </xf>
    <xf numFmtId="0" fontId="48" fillId="23" borderId="46" xfId="0" applyFont="1" applyFill="1" applyBorder="1" applyAlignment="1" applyProtection="1">
      <alignment horizontal="center" vertical="center" wrapText="1"/>
      <protection/>
    </xf>
    <xf numFmtId="0" fontId="48" fillId="23" borderId="100" xfId="0" applyFont="1" applyFill="1" applyBorder="1" applyAlignment="1" applyProtection="1">
      <alignment horizontal="center" vertical="center" wrapText="1"/>
      <protection/>
    </xf>
    <xf numFmtId="0" fontId="9" fillId="22" borderId="96" xfId="0" applyFont="1" applyFill="1" applyBorder="1" applyAlignment="1" applyProtection="1">
      <alignment horizontal="center" vertical="center" wrapText="1"/>
      <protection/>
    </xf>
    <xf numFmtId="0" fontId="9" fillId="22" borderId="97" xfId="0" applyFont="1" applyFill="1" applyBorder="1" applyAlignment="1" applyProtection="1">
      <alignment horizontal="center" vertical="center" wrapText="1"/>
      <protection/>
    </xf>
    <xf numFmtId="0" fontId="9" fillId="22" borderId="98" xfId="0" applyFont="1" applyFill="1" applyBorder="1" applyAlignment="1" applyProtection="1">
      <alignment horizontal="center" vertical="center" wrapText="1"/>
      <protection/>
    </xf>
    <xf numFmtId="0" fontId="9" fillId="22" borderId="101" xfId="0" applyFont="1" applyFill="1" applyBorder="1" applyAlignment="1" applyProtection="1">
      <alignment horizontal="center" vertical="center" wrapText="1"/>
      <protection/>
    </xf>
    <xf numFmtId="0" fontId="9" fillId="22" borderId="0" xfId="0" applyFont="1" applyFill="1" applyBorder="1" applyAlignment="1" applyProtection="1">
      <alignment horizontal="center" vertical="center" wrapText="1"/>
      <protection/>
    </xf>
    <xf numFmtId="0" fontId="9" fillId="22" borderId="102" xfId="0" applyFont="1" applyFill="1" applyBorder="1" applyAlignment="1" applyProtection="1">
      <alignment horizontal="center" vertical="center" wrapText="1"/>
      <protection/>
    </xf>
    <xf numFmtId="0" fontId="9" fillId="22" borderId="103" xfId="0" applyFont="1" applyFill="1" applyBorder="1" applyAlignment="1" applyProtection="1">
      <alignment horizontal="center" vertical="center" wrapText="1"/>
      <protection/>
    </xf>
    <xf numFmtId="0" fontId="9" fillId="22" borderId="104" xfId="0" applyFont="1" applyFill="1" applyBorder="1" applyAlignment="1" applyProtection="1">
      <alignment horizontal="center" vertical="center" wrapText="1"/>
      <protection/>
    </xf>
    <xf numFmtId="0" fontId="9" fillId="22" borderId="105" xfId="0" applyFont="1" applyFill="1" applyBorder="1" applyAlignment="1" applyProtection="1">
      <alignment horizontal="center" vertical="center" wrapText="1"/>
      <protection/>
    </xf>
    <xf numFmtId="0" fontId="21" fillId="2" borderId="96" xfId="0" applyFont="1" applyBorder="1" applyAlignment="1" applyProtection="1">
      <alignment horizontal="center" vertical="center" wrapText="1"/>
      <protection/>
    </xf>
    <xf numFmtId="0" fontId="21" fillId="2" borderId="97" xfId="0" applyFont="1" applyBorder="1" applyAlignment="1" applyProtection="1">
      <alignment horizontal="center" vertical="center" wrapText="1"/>
      <protection/>
    </xf>
    <xf numFmtId="0" fontId="21" fillId="2" borderId="98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6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23" fillId="23" borderId="58" xfId="0" applyFont="1" applyFill="1" applyBorder="1" applyAlignment="1" applyProtection="1">
      <alignment horizontal="center" vertical="center" wrapText="1"/>
      <protection/>
    </xf>
    <xf numFmtId="0" fontId="23" fillId="23" borderId="95" xfId="0" applyFont="1" applyFill="1" applyBorder="1" applyAlignment="1" applyProtection="1">
      <alignment horizontal="center" vertical="center" wrapText="1"/>
      <protection/>
    </xf>
    <xf numFmtId="0" fontId="15" fillId="22" borderId="108" xfId="0" applyFont="1" applyFill="1" applyBorder="1" applyAlignment="1" applyProtection="1" quotePrefix="1">
      <alignment horizontal="center"/>
      <protection/>
    </xf>
    <xf numFmtId="0" fontId="15" fillId="22" borderId="92" xfId="0" applyFont="1" applyFill="1" applyBorder="1" applyAlignment="1" applyProtection="1" quotePrefix="1">
      <alignment horizontal="center"/>
      <protection/>
    </xf>
    <xf numFmtId="0" fontId="15" fillId="22" borderId="109" xfId="0" applyFont="1" applyFill="1" applyBorder="1" applyAlignment="1" applyProtection="1" quotePrefix="1">
      <alignment horizontal="center"/>
      <protection/>
    </xf>
    <xf numFmtId="0" fontId="9" fillId="22" borderId="110" xfId="0" applyFont="1" applyFill="1" applyBorder="1" applyAlignment="1" applyProtection="1">
      <alignment horizontal="center" vertical="center" wrapText="1"/>
      <protection/>
    </xf>
    <xf numFmtId="0" fontId="9" fillId="22" borderId="111" xfId="0" applyFont="1" applyFill="1" applyBorder="1" applyAlignment="1" applyProtection="1">
      <alignment horizontal="center" vertical="center" wrapText="1"/>
      <protection/>
    </xf>
    <xf numFmtId="0" fontId="9" fillId="22" borderId="112" xfId="0" applyFont="1" applyFill="1" applyBorder="1" applyAlignment="1" applyProtection="1">
      <alignment horizontal="center" vertical="center" wrapText="1"/>
      <protection/>
    </xf>
    <xf numFmtId="0" fontId="9" fillId="22" borderId="30" xfId="0" applyFont="1" applyFill="1" applyBorder="1" applyAlignment="1" applyProtection="1">
      <alignment horizontal="center" vertical="center" wrapText="1"/>
      <protection/>
    </xf>
    <xf numFmtId="0" fontId="5" fillId="0" borderId="113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49" fillId="22" borderId="116" xfId="0" applyFont="1" applyFill="1" applyBorder="1" applyAlignment="1" applyProtection="1">
      <alignment horizontal="center" wrapText="1"/>
      <protection/>
    </xf>
    <xf numFmtId="0" fontId="49" fillId="22" borderId="117" xfId="0" applyFont="1" applyFill="1" applyBorder="1" applyAlignment="1" applyProtection="1">
      <alignment horizontal="center" wrapText="1"/>
      <protection/>
    </xf>
    <xf numFmtId="0" fontId="49" fillId="22" borderId="118" xfId="0" applyFont="1" applyFill="1" applyBorder="1" applyAlignment="1" applyProtection="1">
      <alignment horizontal="center" wrapText="1"/>
      <protection/>
    </xf>
    <xf numFmtId="0" fontId="9" fillId="22" borderId="112" xfId="0" applyFont="1" applyFill="1" applyBorder="1" applyAlignment="1" applyProtection="1">
      <alignment horizontal="left" vertical="center" wrapText="1"/>
      <protection/>
    </xf>
    <xf numFmtId="0" fontId="9" fillId="22" borderId="0" xfId="0" applyFont="1" applyFill="1" applyBorder="1" applyAlignment="1" applyProtection="1">
      <alignment horizontal="left" vertical="center" wrapText="1"/>
      <protection/>
    </xf>
    <xf numFmtId="0" fontId="9" fillId="22" borderId="102" xfId="0" applyFont="1" applyFill="1" applyBorder="1" applyAlignment="1" applyProtection="1">
      <alignment horizontal="left" vertical="center" wrapText="1"/>
      <protection/>
    </xf>
    <xf numFmtId="0" fontId="6" fillId="23" borderId="58" xfId="0" applyFont="1" applyFill="1" applyBorder="1" applyAlignment="1" applyProtection="1" quotePrefix="1">
      <alignment horizontal="center" vertical="center" wrapText="1"/>
      <protection/>
    </xf>
    <xf numFmtId="0" fontId="6" fillId="23" borderId="95" xfId="0" applyFont="1" applyFill="1" applyBorder="1" applyAlignment="1" applyProtection="1" quotePrefix="1">
      <alignment horizontal="center" vertical="center" wrapText="1"/>
      <protection/>
    </xf>
    <xf numFmtId="0" fontId="11" fillId="0" borderId="96" xfId="0" applyFont="1" applyFill="1" applyBorder="1" applyAlignment="1" applyProtection="1">
      <alignment horizontal="center" vertical="center" wrapText="1"/>
      <protection/>
    </xf>
    <xf numFmtId="0" fontId="11" fillId="0" borderId="97" xfId="0" applyFont="1" applyFill="1" applyBorder="1" applyAlignment="1" applyProtection="1">
      <alignment horizontal="center" vertical="center" wrapText="1"/>
      <protection/>
    </xf>
    <xf numFmtId="0" fontId="11" fillId="0" borderId="119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66" xfId="0" applyFont="1" applyFill="1" applyBorder="1" applyAlignment="1" applyProtection="1">
      <alignment horizontal="center" vertical="center" wrapText="1"/>
      <protection/>
    </xf>
    <xf numFmtId="0" fontId="12" fillId="22" borderId="122" xfId="0" applyFont="1" applyFill="1" applyBorder="1" applyAlignment="1" applyProtection="1">
      <alignment horizontal="center" vertical="center" wrapText="1"/>
      <protection/>
    </xf>
    <xf numFmtId="0" fontId="12" fillId="22" borderId="97" xfId="0" applyFont="1" applyFill="1" applyBorder="1" applyAlignment="1" applyProtection="1">
      <alignment horizontal="center" vertical="center" wrapText="1"/>
      <protection/>
    </xf>
    <xf numFmtId="0" fontId="12" fillId="22" borderId="98" xfId="0" applyFont="1" applyFill="1" applyBorder="1" applyAlignment="1" applyProtection="1">
      <alignment horizontal="center" vertical="center" wrapText="1"/>
      <protection/>
    </xf>
    <xf numFmtId="0" fontId="12" fillId="22" borderId="112" xfId="0" applyFont="1" applyFill="1" applyBorder="1" applyAlignment="1" applyProtection="1">
      <alignment horizontal="center" vertical="center" wrapText="1"/>
      <protection/>
    </xf>
    <xf numFmtId="0" fontId="12" fillId="22" borderId="0" xfId="0" applyFont="1" applyFill="1" applyBorder="1" applyAlignment="1" applyProtection="1">
      <alignment horizontal="center" vertical="center" wrapText="1"/>
      <protection/>
    </xf>
    <xf numFmtId="0" fontId="12" fillId="22" borderId="102" xfId="0" applyFont="1" applyFill="1" applyBorder="1" applyAlignment="1" applyProtection="1">
      <alignment horizontal="center" vertical="center" wrapText="1"/>
      <protection/>
    </xf>
    <xf numFmtId="0" fontId="9" fillId="22" borderId="94" xfId="0" applyFont="1" applyFill="1" applyBorder="1" applyAlignment="1" applyProtection="1">
      <alignment horizontal="center" vertical="center"/>
      <protection/>
    </xf>
    <xf numFmtId="0" fontId="9" fillId="22" borderId="46" xfId="0" applyFont="1" applyFill="1" applyBorder="1" applyAlignment="1" applyProtection="1">
      <alignment horizontal="center" vertical="center"/>
      <protection/>
    </xf>
    <xf numFmtId="0" fontId="9" fillId="22" borderId="44" xfId="0" applyFont="1" applyFill="1" applyBorder="1" applyAlignment="1" applyProtection="1">
      <alignment horizontal="center" vertical="center"/>
      <protection/>
    </xf>
    <xf numFmtId="0" fontId="9" fillId="22" borderId="48" xfId="0" applyFont="1" applyFill="1" applyBorder="1" applyAlignment="1" applyProtection="1">
      <alignment horizontal="left" vertical="center" wrapText="1"/>
      <protection/>
    </xf>
    <xf numFmtId="0" fontId="6" fillId="23" borderId="58" xfId="0" applyFont="1" applyFill="1" applyBorder="1" applyAlignment="1" applyProtection="1">
      <alignment horizontal="center" vertical="center" wrapText="1"/>
      <protection/>
    </xf>
    <xf numFmtId="0" fontId="15" fillId="22" borderId="122" xfId="0" applyFont="1" applyFill="1" applyBorder="1" applyAlignment="1" applyProtection="1">
      <alignment horizontal="center" vertical="center" wrapText="1"/>
      <protection/>
    </xf>
    <xf numFmtId="0" fontId="15" fillId="22" borderId="97" xfId="0" applyFont="1" applyFill="1" applyBorder="1" applyAlignment="1" applyProtection="1">
      <alignment horizontal="center" vertical="center" wrapText="1"/>
      <protection/>
    </xf>
    <xf numFmtId="0" fontId="15" fillId="22" borderId="98" xfId="0" applyFont="1" applyFill="1" applyBorder="1" applyAlignment="1" applyProtection="1">
      <alignment horizontal="center" vertical="center" wrapText="1"/>
      <protection/>
    </xf>
    <xf numFmtId="0" fontId="15" fillId="22" borderId="112" xfId="0" applyFont="1" applyFill="1" applyBorder="1" applyAlignment="1" applyProtection="1">
      <alignment horizontal="center" vertical="center" wrapText="1"/>
      <protection/>
    </xf>
    <xf numFmtId="0" fontId="15" fillId="22" borderId="0" xfId="0" applyFont="1" applyFill="1" applyBorder="1" applyAlignment="1" applyProtection="1">
      <alignment horizontal="center" vertical="center" wrapText="1"/>
      <protection/>
    </xf>
    <xf numFmtId="0" fontId="15" fillId="22" borderId="102" xfId="0" applyFont="1" applyFill="1" applyBorder="1" applyAlignment="1" applyProtection="1">
      <alignment horizontal="center" vertical="center" wrapText="1"/>
      <protection/>
    </xf>
    <xf numFmtId="0" fontId="5" fillId="0" borderId="96" xfId="0" applyFont="1" applyFill="1" applyBorder="1" applyAlignment="1" applyProtection="1">
      <alignment horizontal="center" vertical="center" wrapText="1"/>
      <protection/>
    </xf>
    <xf numFmtId="0" fontId="5" fillId="0" borderId="97" xfId="0" applyFont="1" applyFill="1" applyBorder="1" applyAlignment="1" applyProtection="1">
      <alignment horizontal="center" vertical="center" wrapText="1"/>
      <protection/>
    </xf>
    <xf numFmtId="0" fontId="5" fillId="0" borderId="119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66" xfId="0" applyFont="1" applyFill="1" applyBorder="1" applyAlignment="1" applyProtection="1">
      <alignment horizontal="center" vertical="center" wrapText="1"/>
      <protection/>
    </xf>
    <xf numFmtId="0" fontId="8" fillId="22" borderId="94" xfId="0" applyFont="1" applyFill="1" applyBorder="1" applyAlignment="1" applyProtection="1">
      <alignment horizontal="center" vertical="center"/>
      <protection/>
    </xf>
    <xf numFmtId="0" fontId="8" fillId="22" borderId="46" xfId="0" applyFont="1" applyFill="1" applyBorder="1" applyAlignment="1" applyProtection="1">
      <alignment horizontal="center" vertical="center"/>
      <protection/>
    </xf>
    <xf numFmtId="0" fontId="8" fillId="22" borderId="100" xfId="0" applyFont="1" applyFill="1" applyBorder="1" applyAlignment="1" applyProtection="1">
      <alignment horizontal="center" vertical="center"/>
      <protection/>
    </xf>
    <xf numFmtId="0" fontId="0" fillId="21" borderId="123" xfId="63" applyFill="1" applyBorder="1">
      <alignment horizontal="center"/>
      <protection/>
    </xf>
    <xf numFmtId="0" fontId="5" fillId="2" borderId="84" xfId="63" applyFont="1" applyBorder="1" applyAlignment="1">
      <alignment horizontal="center" vertical="center" wrapText="1"/>
      <protection/>
    </xf>
    <xf numFmtId="0" fontId="5" fillId="2" borderId="85" xfId="63" applyFont="1" applyBorder="1" applyAlignment="1">
      <alignment horizontal="center" vertical="center" wrapText="1"/>
      <protection/>
    </xf>
    <xf numFmtId="0" fontId="5" fillId="2" borderId="61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2" borderId="85" xfId="63" applyFont="1" applyFill="1" applyBorder="1" applyAlignment="1">
      <alignment horizontal="center" vertical="center" wrapText="1"/>
      <protection/>
    </xf>
    <xf numFmtId="0" fontId="9" fillId="22" borderId="86" xfId="63" applyFont="1" applyFill="1" applyBorder="1" applyAlignment="1">
      <alignment horizontal="center" vertical="center" wrapText="1"/>
      <protection/>
    </xf>
    <xf numFmtId="0" fontId="9" fillId="22" borderId="4" xfId="63" applyFont="1" applyFill="1" applyBorder="1" applyAlignment="1">
      <alignment horizontal="center" vertical="center" wrapText="1"/>
      <protection/>
    </xf>
    <xf numFmtId="0" fontId="9" fillId="22" borderId="60" xfId="63" applyFont="1" applyFill="1" applyBorder="1" applyAlignment="1">
      <alignment horizontal="center" vertical="center" wrapText="1"/>
      <protection/>
    </xf>
    <xf numFmtId="0" fontId="41" fillId="2" borderId="61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3" borderId="61" xfId="63" applyFill="1" applyBorder="1">
      <alignment horizontal="center"/>
      <protection/>
    </xf>
    <xf numFmtId="0" fontId="0" fillId="23" borderId="4" xfId="63" applyFill="1" applyBorder="1">
      <alignment horizontal="center"/>
      <protection/>
    </xf>
    <xf numFmtId="0" fontId="0" fillId="23" borderId="60" xfId="63" applyFill="1" applyBorder="1">
      <alignment horizontal="center"/>
      <protection/>
    </xf>
    <xf numFmtId="9" fontId="15" fillId="22" borderId="14" xfId="63" applyNumberFormat="1" applyFont="1" applyFill="1" applyBorder="1" applyAlignment="1" applyProtection="1">
      <alignment horizontal="center" vertical="center"/>
      <protection/>
    </xf>
    <xf numFmtId="9" fontId="15" fillId="22" borderId="106" xfId="63" applyNumberFormat="1" applyFont="1" applyFill="1" applyBorder="1" applyAlignment="1" applyProtection="1">
      <alignment horizontal="center" vertical="center"/>
      <protection/>
    </xf>
    <xf numFmtId="9" fontId="15" fillId="22" borderId="124" xfId="63" applyNumberFormat="1" applyFont="1" applyFill="1" applyBorder="1" applyAlignment="1" applyProtection="1">
      <alignment horizontal="center" vertical="center"/>
      <protection/>
    </xf>
    <xf numFmtId="0" fontId="38" fillId="23" borderId="83" xfId="63" applyNumberFormat="1" applyFont="1" applyFill="1" applyBorder="1" applyAlignment="1">
      <alignment horizontal="center" vertical="center"/>
      <protection/>
    </xf>
    <xf numFmtId="0" fontId="38" fillId="23" borderId="125" xfId="63" applyNumberFormat="1" applyFont="1" applyFill="1" applyBorder="1" applyAlignment="1">
      <alignment horizontal="center" vertical="center"/>
      <protection/>
    </xf>
    <xf numFmtId="0" fontId="9" fillId="22" borderId="61" xfId="63" applyFont="1" applyFill="1" applyBorder="1" applyAlignment="1">
      <alignment horizontal="center"/>
      <protection/>
    </xf>
    <xf numFmtId="0" fontId="9" fillId="22" borderId="4" xfId="63" applyFont="1" applyFill="1" applyBorder="1" applyAlignment="1">
      <alignment horizontal="center"/>
      <protection/>
    </xf>
    <xf numFmtId="0" fontId="9" fillId="22" borderId="83" xfId="63" applyFont="1" applyFill="1" applyBorder="1" applyAlignment="1">
      <alignment horizontal="center"/>
      <protection/>
    </xf>
    <xf numFmtId="0" fontId="9" fillId="22" borderId="60" xfId="63" applyFont="1" applyFill="1" applyBorder="1" applyAlignment="1">
      <alignment horizontal="center"/>
      <protection/>
    </xf>
    <xf numFmtId="0" fontId="38" fillId="23" borderId="61" xfId="63" applyFont="1" applyFill="1" applyBorder="1" applyAlignment="1">
      <alignment horizontal="center"/>
      <protection/>
    </xf>
    <xf numFmtId="0" fontId="38" fillId="23" borderId="4" xfId="63" applyFont="1" applyFill="1" applyBorder="1" applyAlignment="1">
      <alignment horizontal="center"/>
      <protection/>
    </xf>
    <xf numFmtId="185" fontId="38" fillId="23" borderId="14" xfId="63" applyNumberFormat="1" applyFont="1" applyFill="1" applyBorder="1" applyAlignment="1">
      <alignment horizontal="center"/>
      <protection/>
    </xf>
    <xf numFmtId="185" fontId="38" fillId="23" borderId="106" xfId="63" applyNumberFormat="1" applyFont="1" applyFill="1" applyBorder="1" applyAlignment="1">
      <alignment horizontal="center"/>
      <protection/>
    </xf>
    <xf numFmtId="185" fontId="38" fillId="23" borderId="124" xfId="63" applyNumberFormat="1" applyFont="1" applyFill="1" applyBorder="1" applyAlignment="1">
      <alignment horizontal="center"/>
      <protection/>
    </xf>
    <xf numFmtId="0" fontId="6" fillId="2" borderId="123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6" xfId="63" applyFont="1" applyBorder="1" applyAlignment="1">
      <alignment horizontal="left" wrapText="1"/>
      <protection/>
    </xf>
    <xf numFmtId="0" fontId="0" fillId="2" borderId="21" xfId="0" applyBorder="1" applyAlignment="1">
      <alignment horizontal="center" wrapText="1"/>
    </xf>
    <xf numFmtId="0" fontId="0" fillId="2" borderId="127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204" fontId="38" fillId="23" borderId="14" xfId="63" applyNumberFormat="1" applyFont="1" applyFill="1" applyBorder="1" applyAlignment="1" applyProtection="1">
      <alignment horizontal="center" vertical="center"/>
      <protection/>
    </xf>
    <xf numFmtId="204" fontId="38" fillId="23" borderId="106" xfId="63" applyNumberFormat="1" applyFont="1" applyFill="1" applyBorder="1" applyAlignment="1" applyProtection="1">
      <alignment horizontal="center" vertical="center"/>
      <protection/>
    </xf>
    <xf numFmtId="204" fontId="38" fillId="23" borderId="124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6" xfId="63" applyNumberFormat="1" applyFont="1" applyFill="1" applyBorder="1" applyAlignment="1" applyProtection="1">
      <alignment horizontal="center" vertical="center"/>
      <protection locked="0"/>
    </xf>
    <xf numFmtId="3" fontId="38" fillId="0" borderId="124" xfId="63" applyNumberFormat="1" applyFont="1" applyFill="1" applyBorder="1" applyAlignment="1" applyProtection="1">
      <alignment horizontal="center" vertical="center"/>
      <protection locked="0"/>
    </xf>
    <xf numFmtId="3" fontId="38" fillId="23" borderId="14" xfId="63" applyNumberFormat="1" applyFont="1" applyFill="1" applyBorder="1" applyAlignment="1" applyProtection="1">
      <alignment horizontal="center" vertical="center"/>
      <protection/>
    </xf>
    <xf numFmtId="3" fontId="38" fillId="23" borderId="106" xfId="63" applyNumberFormat="1" applyFont="1" applyFill="1" applyBorder="1" applyAlignment="1" applyProtection="1">
      <alignment horizontal="center" vertical="center"/>
      <protection/>
    </xf>
    <xf numFmtId="3" fontId="38" fillId="23" borderId="124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defaultGridColor="0" zoomScale="75" zoomScaleNormal="75" zoomScalePageLayoutView="0" colorId="9" workbookViewId="0" topLeftCell="A1">
      <pane xSplit="2" ySplit="8" topLeftCell="C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C7" sqref="C7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26" t="s">
        <v>160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8" t="s">
        <v>135</v>
      </c>
      <c r="Q1" s="329"/>
      <c r="R1" s="62"/>
    </row>
    <row r="2" spans="1:18" ht="15">
      <c r="A2" s="332" t="s">
        <v>156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0"/>
      <c r="Q2" s="331"/>
      <c r="R2" s="62"/>
    </row>
    <row r="3" spans="1:18" ht="15">
      <c r="A3" s="332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0"/>
      <c r="Q3" s="331"/>
      <c r="R3" s="62"/>
    </row>
    <row r="4" spans="1:18" ht="15">
      <c r="A4" s="334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6"/>
      <c r="R4" s="62"/>
    </row>
    <row r="5" spans="1:18" ht="15.75" customHeight="1">
      <c r="A5" s="324" t="s">
        <v>40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297"/>
      <c r="R5" s="62"/>
    </row>
    <row r="6" spans="1:18" ht="15">
      <c r="A6" s="292"/>
      <c r="B6" s="293"/>
      <c r="C6" s="294"/>
      <c r="D6" s="295"/>
      <c r="E6" s="347" t="s">
        <v>28</v>
      </c>
      <c r="F6" s="348"/>
      <c r="G6" s="348"/>
      <c r="H6" s="349"/>
      <c r="I6" s="347" t="s">
        <v>29</v>
      </c>
      <c r="J6" s="348"/>
      <c r="K6" s="348"/>
      <c r="L6" s="349"/>
      <c r="M6" s="345" t="s">
        <v>224</v>
      </c>
      <c r="N6" s="345" t="s">
        <v>225</v>
      </c>
      <c r="O6" s="345" t="s">
        <v>226</v>
      </c>
      <c r="P6" s="345" t="s">
        <v>222</v>
      </c>
      <c r="Q6" s="337" t="s">
        <v>227</v>
      </c>
      <c r="R6" s="62"/>
    </row>
    <row r="7" spans="1:18" ht="25.5" customHeight="1">
      <c r="A7" s="269" t="s">
        <v>218</v>
      </c>
      <c r="B7" s="270" t="s">
        <v>47</v>
      </c>
      <c r="C7" s="260" t="s">
        <v>254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46"/>
      <c r="N7" s="346"/>
      <c r="O7" s="346"/>
      <c r="P7" s="346"/>
      <c r="Q7" s="338"/>
      <c r="R7" s="62"/>
    </row>
    <row r="8" spans="1:18" ht="18" customHeight="1">
      <c r="A8" s="324" t="s">
        <v>75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297"/>
      <c r="R8" s="62"/>
    </row>
    <row r="9" spans="1:18" ht="18" customHeight="1">
      <c r="A9" s="136">
        <v>1</v>
      </c>
      <c r="B9" s="121">
        <v>0</v>
      </c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299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299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0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24" t="s">
        <v>143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297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129" t="s">
        <v>251</v>
      </c>
      <c r="E22" s="280">
        <f>C9*E9</f>
        <v>0</v>
      </c>
      <c r="F22" s="280">
        <f>C9*F9</f>
        <v>0</v>
      </c>
      <c r="G22" s="280">
        <f>C9*G9</f>
        <v>0</v>
      </c>
      <c r="H22" s="280">
        <f>C9*H9</f>
        <v>0</v>
      </c>
      <c r="I22" s="280">
        <f>C9*I9</f>
        <v>0</v>
      </c>
      <c r="J22" s="280">
        <f>C9*J9</f>
        <v>0</v>
      </c>
      <c r="K22" s="280">
        <f>C9*K9</f>
        <v>0</v>
      </c>
      <c r="L22" s="280">
        <f>C9*L9</f>
        <v>0</v>
      </c>
      <c r="M22" s="280">
        <f>SUM(E22:H22)</f>
        <v>0</v>
      </c>
      <c r="N22" s="280">
        <f>SUM(I22:L22)</f>
        <v>0</v>
      </c>
      <c r="O22" s="280">
        <f>SUM($C$9*O9)</f>
        <v>0</v>
      </c>
      <c r="P22" s="280">
        <f>SUM($C$9*P9)</f>
        <v>0</v>
      </c>
      <c r="Q22" s="281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129" t="s">
        <v>251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129" t="s">
        <v>251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129" t="s">
        <v>251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129" t="s">
        <v>251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129" t="s">
        <v>251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129" t="s">
        <v>251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129" t="s">
        <v>251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129" t="s">
        <v>251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129" t="s">
        <v>251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129" t="s">
        <v>251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2">
        <f t="shared" si="3"/>
        <v>0</v>
      </c>
      <c r="D33" s="129" t="s">
        <v>251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41" t="s">
        <v>53</v>
      </c>
      <c r="B34" s="342"/>
      <c r="C34" s="224"/>
      <c r="D34" s="296" t="s">
        <v>251</v>
      </c>
      <c r="E34" s="224">
        <f>SUM(E22+E23+E24+E25+E26+E27+E28+E29+E30+E31+E32+E33)</f>
        <v>0</v>
      </c>
      <c r="F34" s="224">
        <f aca="true" t="shared" si="14" ref="F34:Q34">SUM(F22+F23+F24+F25+F26+F27+F28+F29+F30+F31+F32+F33)</f>
        <v>0</v>
      </c>
      <c r="G34" s="224">
        <f t="shared" si="14"/>
        <v>0</v>
      </c>
      <c r="H34" s="224">
        <f t="shared" si="14"/>
        <v>0</v>
      </c>
      <c r="I34" s="224">
        <f t="shared" si="14"/>
        <v>0</v>
      </c>
      <c r="J34" s="224">
        <f t="shared" si="14"/>
        <v>0</v>
      </c>
      <c r="K34" s="224">
        <f t="shared" si="14"/>
        <v>0</v>
      </c>
      <c r="L34" s="224">
        <f t="shared" si="14"/>
        <v>0</v>
      </c>
      <c r="M34" s="224">
        <f t="shared" si="14"/>
        <v>0</v>
      </c>
      <c r="N34" s="224">
        <f t="shared" si="14"/>
        <v>0</v>
      </c>
      <c r="O34" s="224">
        <f>SUM(O22+O23+O24+O25+O26+O27+O28+O29+O30+O31+O32+O33)</f>
        <v>0</v>
      </c>
      <c r="P34" s="224">
        <f t="shared" si="14"/>
        <v>0</v>
      </c>
      <c r="Q34" s="298">
        <f t="shared" si="14"/>
        <v>0</v>
      </c>
      <c r="R34" s="62"/>
    </row>
    <row r="35" spans="1:18" ht="18" customHeight="1">
      <c r="A35" s="286">
        <v>13</v>
      </c>
      <c r="B35" s="287" t="s">
        <v>152</v>
      </c>
      <c r="C35" s="288"/>
      <c r="D35" s="129" t="s">
        <v>251</v>
      </c>
      <c r="E35" s="289"/>
      <c r="F35" s="289"/>
      <c r="G35" s="289"/>
      <c r="H35" s="289"/>
      <c r="I35" s="289"/>
      <c r="J35" s="289"/>
      <c r="K35" s="289"/>
      <c r="L35" s="289"/>
      <c r="M35" s="290">
        <f>SUM(E35:H35)</f>
        <v>0</v>
      </c>
      <c r="N35" s="290">
        <f>SUM(I35:L35)</f>
        <v>0</v>
      </c>
      <c r="O35" s="289"/>
      <c r="P35" s="289"/>
      <c r="Q35" s="291"/>
      <c r="R35" s="62"/>
    </row>
    <row r="36" spans="1:18" ht="18" customHeight="1">
      <c r="A36" s="343" t="s">
        <v>73</v>
      </c>
      <c r="B36" s="344"/>
      <c r="C36" s="224"/>
      <c r="D36" s="296" t="s">
        <v>251</v>
      </c>
      <c r="E36" s="224">
        <f>SUM(E34+E35)</f>
        <v>0</v>
      </c>
      <c r="F36" s="224">
        <f aca="true" t="shared" si="15" ref="F36:Q36">SUM(F34+F35)</f>
        <v>0</v>
      </c>
      <c r="G36" s="224">
        <f t="shared" si="15"/>
        <v>0</v>
      </c>
      <c r="H36" s="224">
        <f t="shared" si="15"/>
        <v>0</v>
      </c>
      <c r="I36" s="224">
        <f t="shared" si="15"/>
        <v>0</v>
      </c>
      <c r="J36" s="224">
        <f t="shared" si="15"/>
        <v>0</v>
      </c>
      <c r="K36" s="224">
        <f t="shared" si="15"/>
        <v>0</v>
      </c>
      <c r="L36" s="224">
        <f t="shared" si="15"/>
        <v>0</v>
      </c>
      <c r="M36" s="224">
        <f>SUM(M34+M35)</f>
        <v>0</v>
      </c>
      <c r="N36" s="224">
        <f t="shared" si="15"/>
        <v>0</v>
      </c>
      <c r="O36" s="224">
        <f t="shared" si="15"/>
        <v>0</v>
      </c>
      <c r="P36" s="224">
        <f t="shared" si="15"/>
        <v>0</v>
      </c>
      <c r="Q36" s="298">
        <f t="shared" si="15"/>
        <v>0</v>
      </c>
      <c r="R36" s="62"/>
    </row>
    <row r="37" spans="1:18" s="57" customFormat="1" ht="33.75" customHeight="1">
      <c r="A37" s="283">
        <v>14</v>
      </c>
      <c r="B37" s="287" t="s">
        <v>54</v>
      </c>
      <c r="C37" s="288"/>
      <c r="D37" s="129" t="s">
        <v>251</v>
      </c>
      <c r="E37" s="284"/>
      <c r="F37" s="284"/>
      <c r="G37" s="284"/>
      <c r="H37" s="284"/>
      <c r="I37" s="284"/>
      <c r="J37" s="284"/>
      <c r="K37" s="284"/>
      <c r="L37" s="284"/>
      <c r="M37" s="280">
        <f aca="true" t="shared" si="16" ref="M37:M43">SUM(E37:H37)</f>
        <v>0</v>
      </c>
      <c r="N37" s="280">
        <f aca="true" t="shared" si="17" ref="N37:N43">SUM(I37:L37)</f>
        <v>0</v>
      </c>
      <c r="O37" s="284"/>
      <c r="P37" s="284"/>
      <c r="Q37" s="285"/>
      <c r="R37" s="61"/>
    </row>
    <row r="38" spans="1:18" s="57" customFormat="1" ht="63">
      <c r="A38" s="140">
        <v>15</v>
      </c>
      <c r="B38" s="132" t="s">
        <v>154</v>
      </c>
      <c r="C38" s="133"/>
      <c r="D38" s="129" t="s">
        <v>251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3">
        <v>16</v>
      </c>
      <c r="B39" s="132" t="s">
        <v>250</v>
      </c>
      <c r="C39" s="133"/>
      <c r="D39" s="129" t="s">
        <v>251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213</v>
      </c>
      <c r="C40" s="133"/>
      <c r="D40" s="129" t="s">
        <v>251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3">
        <v>18</v>
      </c>
      <c r="B41" s="132" t="s">
        <v>77</v>
      </c>
      <c r="C41" s="133"/>
      <c r="D41" s="129" t="s">
        <v>251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129" t="s">
        <v>251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3">
        <v>20</v>
      </c>
      <c r="B43" s="132" t="s">
        <v>68</v>
      </c>
      <c r="C43" s="133"/>
      <c r="D43" s="129" t="s">
        <v>251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39" t="s">
        <v>55</v>
      </c>
      <c r="B44" s="340"/>
      <c r="C44" s="224"/>
      <c r="D44" s="296" t="s">
        <v>251</v>
      </c>
      <c r="E44" s="224">
        <f>SUM(E36:E43)</f>
        <v>0</v>
      </c>
      <c r="F44" s="224">
        <f aca="true" t="shared" si="18" ref="F44:K44">SUM(F36:F43)</f>
        <v>0</v>
      </c>
      <c r="G44" s="224">
        <f t="shared" si="18"/>
        <v>0</v>
      </c>
      <c r="H44" s="224">
        <f t="shared" si="18"/>
        <v>0</v>
      </c>
      <c r="I44" s="224">
        <f t="shared" si="18"/>
        <v>0</v>
      </c>
      <c r="J44" s="224">
        <f t="shared" si="18"/>
        <v>0</v>
      </c>
      <c r="K44" s="224">
        <f t="shared" si="18"/>
        <v>0</v>
      </c>
      <c r="L44" s="224">
        <f aca="true" t="shared" si="19" ref="L44:Q44">SUM(L36:L43)</f>
        <v>0</v>
      </c>
      <c r="M44" s="224">
        <f t="shared" si="19"/>
        <v>0</v>
      </c>
      <c r="N44" s="224">
        <f>SUM(N36:N43)</f>
        <v>0</v>
      </c>
      <c r="O44" s="224">
        <f t="shared" si="19"/>
        <v>0</v>
      </c>
      <c r="P44" s="224">
        <f t="shared" si="19"/>
        <v>0</v>
      </c>
      <c r="Q44" s="298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A012" sheet="1"/>
  <mergeCells count="17">
    <mergeCell ref="A44:B44"/>
    <mergeCell ref="A34:B34"/>
    <mergeCell ref="A36:B36"/>
    <mergeCell ref="P6:P7"/>
    <mergeCell ref="N6:N7"/>
    <mergeCell ref="E6:H6"/>
    <mergeCell ref="I6:L6"/>
    <mergeCell ref="M6:M7"/>
    <mergeCell ref="O6:O7"/>
    <mergeCell ref="A5:P5"/>
    <mergeCell ref="A8:P8"/>
    <mergeCell ref="A21:P21"/>
    <mergeCell ref="A1:O1"/>
    <mergeCell ref="P1:Q3"/>
    <mergeCell ref="A2:O3"/>
    <mergeCell ref="A4:Q4"/>
    <mergeCell ref="Q6:Q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8" r:id="rId4"/>
  <headerFooter alignWithMargins="0">
    <oddFooter>&amp;L&amp;A&amp;C&amp;D&amp;R&amp;P/&amp;N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zoomScale="75" zoomScaleNormal="75" zoomScalePageLayoutView="0" workbookViewId="0" topLeftCell="A1">
      <selection activeCell="C31" sqref="C31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56" t="s">
        <v>160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30" t="s">
        <v>136</v>
      </c>
      <c r="Q1" s="330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33" t="s">
        <v>156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0"/>
      <c r="Q2" s="330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0"/>
      <c r="Q3" s="330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0" t="s">
        <v>27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1" t="s">
        <v>28</v>
      </c>
      <c r="F6" s="352"/>
      <c r="G6" s="352"/>
      <c r="H6" s="353"/>
      <c r="I6" s="351" t="s">
        <v>29</v>
      </c>
      <c r="J6" s="352"/>
      <c r="K6" s="352"/>
      <c r="L6" s="353"/>
      <c r="M6" s="354" t="s">
        <v>219</v>
      </c>
      <c r="N6" s="354" t="s">
        <v>220</v>
      </c>
      <c r="O6" s="354" t="s">
        <v>221</v>
      </c>
      <c r="P6" s="354" t="s">
        <v>222</v>
      </c>
      <c r="Q6" s="357" t="s">
        <v>223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218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5"/>
      <c r="N7" s="355"/>
      <c r="O7" s="355"/>
      <c r="P7" s="355"/>
      <c r="Q7" s="358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251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251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251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251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296" t="s">
        <v>251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3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251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251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296" t="s">
        <v>251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3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248</v>
      </c>
      <c r="D16" s="129" t="s">
        <v>251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251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296" t="s">
        <v>251</v>
      </c>
      <c r="E18" s="301">
        <f>SUM(E12+E15+E17+E16)</f>
        <v>0</v>
      </c>
      <c r="F18" s="301">
        <f aca="true" t="shared" si="2" ref="F18:L18">SUM(F12+F15+F17+F16)</f>
        <v>0</v>
      </c>
      <c r="G18" s="301">
        <f t="shared" si="2"/>
        <v>0</v>
      </c>
      <c r="H18" s="301">
        <f t="shared" si="2"/>
        <v>0</v>
      </c>
      <c r="I18" s="301">
        <f t="shared" si="2"/>
        <v>0</v>
      </c>
      <c r="J18" s="301">
        <f t="shared" si="2"/>
        <v>0</v>
      </c>
      <c r="K18" s="301">
        <f t="shared" si="2"/>
        <v>0</v>
      </c>
      <c r="L18" s="301">
        <f t="shared" si="2"/>
        <v>0</v>
      </c>
      <c r="M18" s="301">
        <f>SUM(M12+M15+M17+M16)</f>
        <v>0</v>
      </c>
      <c r="N18" s="301">
        <f>SUM(N12+N15+N17+N16)</f>
        <v>0</v>
      </c>
      <c r="O18" s="301">
        <f>SUM(O12+O15+O17+O16)</f>
        <v>0</v>
      </c>
      <c r="P18" s="301">
        <f>SUM(P12+P15+P17+P16)</f>
        <v>0</v>
      </c>
      <c r="Q18" s="302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A012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headerFooter alignWithMargins="0">
    <oddFooter>&amp;L&amp;A&amp;C&amp;D&amp;R&amp;P/&amp;N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3"/>
  <sheetViews>
    <sheetView showGridLines="0" showZeros="0" zoomScale="75" zoomScaleNormal="75" zoomScalePageLayoutView="0" workbookViewId="0" topLeftCell="A1">
      <selection activeCell="D24" sqref="D24:D30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1" t="s">
        <v>160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3"/>
      <c r="P1" s="367" t="s">
        <v>137</v>
      </c>
      <c r="Q1" s="368"/>
      <c r="R1" s="369"/>
      <c r="IR1" s="55"/>
      <c r="IS1" s="56"/>
      <c r="IT1" s="56"/>
      <c r="IU1" s="56"/>
      <c r="IV1" s="56"/>
    </row>
    <row r="2" spans="2:256" ht="15" customHeight="1">
      <c r="B2" s="376" t="s">
        <v>156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8"/>
      <c r="P2" s="370"/>
      <c r="Q2" s="371"/>
      <c r="R2" s="372"/>
      <c r="IR2" s="55"/>
      <c r="IS2" s="56"/>
      <c r="IT2" s="56"/>
      <c r="IU2" s="56"/>
      <c r="IV2" s="56"/>
    </row>
    <row r="3" spans="2:256" ht="15" customHeight="1">
      <c r="B3" s="379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1"/>
      <c r="P3" s="373"/>
      <c r="Q3" s="374"/>
      <c r="R3" s="375"/>
      <c r="IR3" s="55"/>
      <c r="IS3" s="56"/>
      <c r="IT3" s="56"/>
      <c r="IU3" s="56"/>
      <c r="IV3" s="56"/>
    </row>
    <row r="4" spans="2:256" ht="15" customHeight="1">
      <c r="B4" s="382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4"/>
      <c r="IR4" s="55"/>
      <c r="IS4" s="56"/>
      <c r="IT4" s="56"/>
      <c r="IU4" s="56"/>
      <c r="IV4" s="56"/>
    </row>
    <row r="5" spans="2:256" ht="19.5" customHeight="1">
      <c r="B5" s="387" t="s">
        <v>26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9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59" t="s">
        <v>228</v>
      </c>
      <c r="F6" s="351" t="s">
        <v>28</v>
      </c>
      <c r="G6" s="352"/>
      <c r="H6" s="352"/>
      <c r="I6" s="353"/>
      <c r="J6" s="351" t="s">
        <v>29</v>
      </c>
      <c r="K6" s="352"/>
      <c r="L6" s="352"/>
      <c r="M6" s="353"/>
      <c r="N6" s="359" t="s">
        <v>229</v>
      </c>
      <c r="O6" s="359" t="s">
        <v>230</v>
      </c>
      <c r="P6" s="359" t="s">
        <v>231</v>
      </c>
      <c r="Q6" s="359" t="s">
        <v>232</v>
      </c>
      <c r="R6" s="385" t="s">
        <v>233</v>
      </c>
      <c r="IR6" s="55"/>
      <c r="IS6" s="56"/>
      <c r="IT6" s="56"/>
      <c r="IU6" s="56"/>
      <c r="IV6" s="56"/>
    </row>
    <row r="7" spans="2:256" ht="48" customHeight="1">
      <c r="B7" s="3" t="s">
        <v>218</v>
      </c>
      <c r="C7" s="24" t="s">
        <v>47</v>
      </c>
      <c r="D7" s="30"/>
      <c r="E7" s="360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60"/>
      <c r="O7" s="360"/>
      <c r="P7" s="360"/>
      <c r="Q7" s="360"/>
      <c r="R7" s="386"/>
      <c r="IR7" s="55"/>
      <c r="IS7" s="56"/>
      <c r="IT7" s="56"/>
      <c r="IU7" s="56"/>
      <c r="IV7" s="56"/>
    </row>
    <row r="8" spans="2:256" ht="19.5" customHeight="1">
      <c r="B8" s="364" t="s">
        <v>48</v>
      </c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6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251</v>
      </c>
      <c r="E9" s="149"/>
      <c r="F9" s="124">
        <f>SUM('Prognoza veniturilor'!E36:E40)</f>
        <v>0</v>
      </c>
      <c r="G9" s="124">
        <f>SUM('Prognoza veniturilor'!F36:F40)</f>
        <v>0</v>
      </c>
      <c r="H9" s="124">
        <f>SUM('Prognoza veniturilor'!G36:G40)</f>
        <v>0</v>
      </c>
      <c r="I9" s="124">
        <f>SUM('Prognoza veniturilor'!H36:H40)</f>
        <v>0</v>
      </c>
      <c r="J9" s="124">
        <f>SUM('Prognoza veniturilor'!I36:I40)</f>
        <v>0</v>
      </c>
      <c r="K9" s="124">
        <f>SUM('Prognoza veniturilor'!J36:J40)</f>
        <v>0</v>
      </c>
      <c r="L9" s="124">
        <f>SUM('Prognoza veniturilor'!K36:K40)</f>
        <v>0</v>
      </c>
      <c r="M9" s="124">
        <f>SUM('Prognoza veniturilor'!L36:L40)</f>
        <v>0</v>
      </c>
      <c r="N9" s="124">
        <f>SUM(F9:I9)</f>
        <v>0</v>
      </c>
      <c r="O9" s="124">
        <f>SUM(J9:M9)</f>
        <v>0</v>
      </c>
      <c r="P9" s="124">
        <f>SUM('Prognoza veniturilor'!O36:O40)</f>
        <v>0</v>
      </c>
      <c r="Q9" s="124">
        <f>SUM('Prognoza veniturilor'!P36:P40)</f>
        <v>0</v>
      </c>
      <c r="R9" s="150">
        <f>SUM('Prognoza veniturilor'!Q36:Q40)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77</v>
      </c>
      <c r="D10" s="129" t="s">
        <v>251</v>
      </c>
      <c r="E10" s="149"/>
      <c r="F10" s="124">
        <f>'Prognoza veniturilor'!E41</f>
        <v>0</v>
      </c>
      <c r="G10" s="124">
        <f>'Prognoza veniturilor'!F41</f>
        <v>0</v>
      </c>
      <c r="H10" s="124">
        <f>'Prognoza veniturilor'!G41</f>
        <v>0</v>
      </c>
      <c r="I10" s="124">
        <f>'Prognoza veniturilor'!H41</f>
        <v>0</v>
      </c>
      <c r="J10" s="124">
        <f>'Prognoza veniturilor'!I41</f>
        <v>0</v>
      </c>
      <c r="K10" s="124">
        <f>'Prognoza veniturilor'!J41</f>
        <v>0</v>
      </c>
      <c r="L10" s="124">
        <f>'Prognoza veniturilor'!K41</f>
        <v>0</v>
      </c>
      <c r="M10" s="124">
        <f>'Prognoza veniturilor'!L41</f>
        <v>0</v>
      </c>
      <c r="N10" s="124">
        <f>SUM(F10:I10)</f>
        <v>0</v>
      </c>
      <c r="O10" s="124">
        <f>SUM(J10:M10)</f>
        <v>0</v>
      </c>
      <c r="P10" s="124">
        <f>'Prognoza veniturilor'!O41</f>
        <v>0</v>
      </c>
      <c r="Q10" s="124">
        <f>'Prognoza veniturilor'!P41</f>
        <v>0</v>
      </c>
      <c r="R10" s="150">
        <f>'Prognoza veniturilor'!Q41</f>
        <v>0</v>
      </c>
      <c r="IR10" s="55"/>
      <c r="IS10" s="56"/>
      <c r="IT10" s="56"/>
      <c r="IU10" s="56"/>
      <c r="IV10" s="56"/>
    </row>
    <row r="11" spans="2:256" ht="31.5" customHeight="1">
      <c r="B11" s="120">
        <v>3</v>
      </c>
      <c r="C11" s="128" t="s">
        <v>155</v>
      </c>
      <c r="D11" s="129" t="s">
        <v>251</v>
      </c>
      <c r="E11" s="149"/>
      <c r="F11" s="124">
        <f>'Prognoza veniturilor'!E42</f>
        <v>0</v>
      </c>
      <c r="G11" s="124">
        <f>'Prognoza veniturilor'!F42</f>
        <v>0</v>
      </c>
      <c r="H11" s="124">
        <f>'Prognoza veniturilor'!G42</f>
        <v>0</v>
      </c>
      <c r="I11" s="124">
        <f>'Prognoza veniturilor'!H42</f>
        <v>0</v>
      </c>
      <c r="J11" s="124">
        <f>'Prognoza veniturilor'!I42</f>
        <v>0</v>
      </c>
      <c r="K11" s="124">
        <f>'Prognoza veniturilor'!J42</f>
        <v>0</v>
      </c>
      <c r="L11" s="124">
        <f>'Prognoza veniturilor'!K42</f>
        <v>0</v>
      </c>
      <c r="M11" s="124">
        <f>'Prognoza veniturilor'!L42</f>
        <v>0</v>
      </c>
      <c r="N11" s="124">
        <f>SUM(F11:I11)</f>
        <v>0</v>
      </c>
      <c r="O11" s="124">
        <f>SUM(J11:M11)</f>
        <v>0</v>
      </c>
      <c r="P11" s="124">
        <f>'Prognoza veniturilor'!O42</f>
        <v>0</v>
      </c>
      <c r="Q11" s="124">
        <f>'Prognoza veniturilor'!P42</f>
        <v>0</v>
      </c>
      <c r="R11" s="150">
        <f>'Prognoza veniturilor'!Q42</f>
        <v>0</v>
      </c>
      <c r="IR11" s="55"/>
      <c r="IS11" s="56"/>
      <c r="IT11" s="56"/>
      <c r="IU11" s="56"/>
      <c r="IV11" s="56"/>
    </row>
    <row r="12" spans="2:256" s="6" customFormat="1" ht="19.5" customHeight="1">
      <c r="B12" s="120">
        <v>4</v>
      </c>
      <c r="C12" s="128" t="s">
        <v>68</v>
      </c>
      <c r="D12" s="129" t="s">
        <v>251</v>
      </c>
      <c r="E12" s="149"/>
      <c r="F12" s="124">
        <f>'Prognoza veniturilor'!E43</f>
        <v>0</v>
      </c>
      <c r="G12" s="124">
        <f>'Prognoza veniturilor'!F43</f>
        <v>0</v>
      </c>
      <c r="H12" s="124">
        <f>'Prognoza veniturilor'!G43</f>
        <v>0</v>
      </c>
      <c r="I12" s="124">
        <f>'Prognoza veniturilor'!H43</f>
        <v>0</v>
      </c>
      <c r="J12" s="124">
        <f>'Prognoza veniturilor'!I43</f>
        <v>0</v>
      </c>
      <c r="K12" s="124">
        <f>'Prognoza veniturilor'!J43</f>
        <v>0</v>
      </c>
      <c r="L12" s="124">
        <f>'Prognoza veniturilor'!K43</f>
        <v>0</v>
      </c>
      <c r="M12" s="124">
        <f>'Prognoza veniturilor'!L43</f>
        <v>0</v>
      </c>
      <c r="N12" s="124">
        <f>SUM(F12:I12)</f>
        <v>0</v>
      </c>
      <c r="O12" s="124">
        <f>SUM(J12:M12)</f>
        <v>0</v>
      </c>
      <c r="P12" s="124">
        <f>'Prognoza veniturilor'!O43</f>
        <v>0</v>
      </c>
      <c r="Q12" s="124">
        <f>'Prognoza veniturilor'!P43</f>
        <v>0</v>
      </c>
      <c r="R12" s="150">
        <f>'Prognoza veniturilor'!Q43</f>
        <v>0</v>
      </c>
      <c r="IR12" s="59"/>
      <c r="IS12" s="60"/>
      <c r="IT12" s="60"/>
      <c r="IU12" s="60"/>
      <c r="IV12" s="60"/>
    </row>
    <row r="13" spans="2:256" ht="19.5" customHeight="1">
      <c r="B13" s="323">
        <v>5</v>
      </c>
      <c r="C13" s="131" t="s">
        <v>49</v>
      </c>
      <c r="D13" s="129" t="s">
        <v>251</v>
      </c>
      <c r="E13" s="151">
        <f aca="true" t="shared" si="0" ref="E13:R13">SUM(E9:E12)</f>
        <v>0</v>
      </c>
      <c r="F13" s="151">
        <f>SUM(F9:F12)</f>
        <v>0</v>
      </c>
      <c r="G13" s="151">
        <f t="shared" si="0"/>
        <v>0</v>
      </c>
      <c r="H13" s="151">
        <f t="shared" si="0"/>
        <v>0</v>
      </c>
      <c r="I13" s="151">
        <f t="shared" si="0"/>
        <v>0</v>
      </c>
      <c r="J13" s="151">
        <f t="shared" si="0"/>
        <v>0</v>
      </c>
      <c r="K13" s="151">
        <f t="shared" si="0"/>
        <v>0</v>
      </c>
      <c r="L13" s="151">
        <f t="shared" si="0"/>
        <v>0</v>
      </c>
      <c r="M13" s="151">
        <f t="shared" si="0"/>
        <v>0</v>
      </c>
      <c r="N13" s="151">
        <f t="shared" si="0"/>
        <v>0</v>
      </c>
      <c r="O13" s="151">
        <f t="shared" si="0"/>
        <v>0</v>
      </c>
      <c r="P13" s="151">
        <f t="shared" si="0"/>
        <v>0</v>
      </c>
      <c r="Q13" s="151">
        <f t="shared" si="0"/>
        <v>0</v>
      </c>
      <c r="R13" s="304">
        <f t="shared" si="0"/>
        <v>0</v>
      </c>
      <c r="IR13" s="55"/>
      <c r="IS13" s="56"/>
      <c r="IT13" s="56"/>
      <c r="IU13" s="56"/>
      <c r="IV13" s="56"/>
    </row>
    <row r="14" spans="2:256" ht="26.25" customHeight="1">
      <c r="B14" s="364" t="s">
        <v>50</v>
      </c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6"/>
      <c r="IR14" s="55"/>
      <c r="IS14" s="56"/>
      <c r="IT14" s="56"/>
      <c r="IU14" s="56"/>
      <c r="IV14" s="56"/>
    </row>
    <row r="15" spans="2:256" ht="19.5" customHeight="1">
      <c r="B15" s="120">
        <v>6</v>
      </c>
      <c r="C15" s="141" t="s">
        <v>51</v>
      </c>
      <c r="D15" s="129" t="s">
        <v>251</v>
      </c>
      <c r="E15" s="149"/>
      <c r="F15" s="124">
        <f>'Prognoza cheltuielilor'!E12</f>
        <v>0</v>
      </c>
      <c r="G15" s="124">
        <f>'Prognoza cheltuielilor'!F12</f>
        <v>0</v>
      </c>
      <c r="H15" s="124">
        <f>'Prognoza cheltuielilor'!G12</f>
        <v>0</v>
      </c>
      <c r="I15" s="124">
        <f>'Prognoza cheltuielilor'!H12</f>
        <v>0</v>
      </c>
      <c r="J15" s="124">
        <f>'Prognoza cheltuielilor'!I12</f>
        <v>0</v>
      </c>
      <c r="K15" s="124">
        <f>'Prognoza cheltuielilor'!J12</f>
        <v>0</v>
      </c>
      <c r="L15" s="124">
        <f>'Prognoza cheltuielilor'!K12</f>
        <v>0</v>
      </c>
      <c r="M15" s="124">
        <f>'Prognoza cheltuielilor'!L12</f>
        <v>0</v>
      </c>
      <c r="N15" s="124">
        <f>'Prognoza cheltuielilor'!M12</f>
        <v>0</v>
      </c>
      <c r="O15" s="124">
        <f>'Prognoza cheltuielilor'!N12</f>
        <v>0</v>
      </c>
      <c r="P15" s="124">
        <f>'Prognoza cheltuielilor'!O12</f>
        <v>0</v>
      </c>
      <c r="Q15" s="124">
        <f>'Prognoza cheltuielilor'!P12</f>
        <v>0</v>
      </c>
      <c r="R15" s="150">
        <f>'Prognoza cheltuielilor'!Q12</f>
        <v>0</v>
      </c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1</v>
      </c>
      <c r="D16" s="129" t="s">
        <v>251</v>
      </c>
      <c r="E16" s="149"/>
      <c r="F16" s="124">
        <f>'Prognoza cheltuielilor'!E15</f>
        <v>0</v>
      </c>
      <c r="G16" s="124">
        <f>'Prognoza cheltuielilor'!F15</f>
        <v>0</v>
      </c>
      <c r="H16" s="124">
        <f>'Prognoza cheltuielilor'!G15</f>
        <v>0</v>
      </c>
      <c r="I16" s="124">
        <f>'Prognoza cheltuielilor'!H15</f>
        <v>0</v>
      </c>
      <c r="J16" s="124">
        <f>'Prognoza cheltuielilor'!I15</f>
        <v>0</v>
      </c>
      <c r="K16" s="124">
        <f>'Prognoza cheltuielilor'!J15</f>
        <v>0</v>
      </c>
      <c r="L16" s="124">
        <f>'Prognoza cheltuielilor'!K15</f>
        <v>0</v>
      </c>
      <c r="M16" s="124">
        <f>'Prognoza cheltuielilor'!L15</f>
        <v>0</v>
      </c>
      <c r="N16" s="124">
        <f>'Prognoza cheltuielilor'!M15</f>
        <v>0</v>
      </c>
      <c r="O16" s="124">
        <f>'Prognoza cheltuielilor'!N15</f>
        <v>0</v>
      </c>
      <c r="P16" s="124">
        <f>'Prognoza cheltuielilor'!O15</f>
        <v>0</v>
      </c>
      <c r="Q16" s="124">
        <f>'Prognoza cheltuielilor'!P15</f>
        <v>0</v>
      </c>
      <c r="R16" s="150">
        <f>'Prognoza cheltuielilor'!Q15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247</v>
      </c>
      <c r="D17" s="129" t="s">
        <v>251</v>
      </c>
      <c r="E17" s="149"/>
      <c r="F17" s="124">
        <f>'Prognoza cheltuielilor'!E16</f>
        <v>0</v>
      </c>
      <c r="G17" s="124">
        <f>'Prognoza cheltuielilor'!F16</f>
        <v>0</v>
      </c>
      <c r="H17" s="124">
        <f>'Prognoza cheltuielilor'!G16</f>
        <v>0</v>
      </c>
      <c r="I17" s="124">
        <f>'Prognoza cheltuielilor'!H16</f>
        <v>0</v>
      </c>
      <c r="J17" s="124">
        <f>'Prognoza cheltuielilor'!I16</f>
        <v>0</v>
      </c>
      <c r="K17" s="124">
        <f>'Prognoza cheltuielilor'!J16</f>
        <v>0</v>
      </c>
      <c r="L17" s="124">
        <f>'Prognoza cheltuielilor'!K16</f>
        <v>0</v>
      </c>
      <c r="M17" s="124">
        <f>'Prognoza cheltuielilor'!L16</f>
        <v>0</v>
      </c>
      <c r="N17" s="124">
        <f>'Prognoza cheltuielilor'!M16</f>
        <v>0</v>
      </c>
      <c r="O17" s="124">
        <f>'Prognoza cheltuielilor'!N16</f>
        <v>0</v>
      </c>
      <c r="P17" s="124">
        <f>'Prognoza cheltuielilor'!O16</f>
        <v>0</v>
      </c>
      <c r="Q17" s="124">
        <f>'Prognoza cheltuielilor'!P16</f>
        <v>0</v>
      </c>
      <c r="R17" s="150">
        <f>'Prognoza cheltuielilor'!Q16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66</v>
      </c>
      <c r="D18" s="129" t="s">
        <v>251</v>
      </c>
      <c r="E18" s="149"/>
      <c r="F18" s="124">
        <f>'Prognoza cheltuielilor'!E17</f>
        <v>0</v>
      </c>
      <c r="G18" s="124">
        <f>'Prognoza cheltuielilor'!F17</f>
        <v>0</v>
      </c>
      <c r="H18" s="124">
        <f>'Prognoza cheltuielilor'!G17</f>
        <v>0</v>
      </c>
      <c r="I18" s="124">
        <f>'Prognoza cheltuielilor'!H17</f>
        <v>0</v>
      </c>
      <c r="J18" s="124">
        <f>'Prognoza cheltuielilor'!I17</f>
        <v>0</v>
      </c>
      <c r="K18" s="124">
        <f>'Prognoza cheltuielilor'!J17</f>
        <v>0</v>
      </c>
      <c r="L18" s="124">
        <f>'Prognoza cheltuielilor'!K17</f>
        <v>0</v>
      </c>
      <c r="M18" s="124">
        <f>'Prognoza cheltuielilor'!L17</f>
        <v>0</v>
      </c>
      <c r="N18" s="124">
        <f>'Prognoza cheltuielilor'!M17</f>
        <v>0</v>
      </c>
      <c r="O18" s="124">
        <f>'Prognoza cheltuielilor'!N17</f>
        <v>0</v>
      </c>
      <c r="P18" s="124">
        <f>'Prognoza cheltuielilor'!O17</f>
        <v>0</v>
      </c>
      <c r="Q18" s="124">
        <f>'Prognoza cheltuielilor'!P17</f>
        <v>0</v>
      </c>
      <c r="R18" s="150">
        <f>'Prognoza cheltuielilor'!Q17</f>
        <v>0</v>
      </c>
      <c r="IR18" s="55"/>
      <c r="IS18" s="56"/>
      <c r="IT18" s="56"/>
      <c r="IU18" s="56"/>
      <c r="IV18" s="56"/>
    </row>
    <row r="19" spans="2:256" ht="19.5" customHeight="1">
      <c r="B19" s="323">
        <v>10</v>
      </c>
      <c r="C19" s="131" t="s">
        <v>2</v>
      </c>
      <c r="D19" s="129" t="s">
        <v>251</v>
      </c>
      <c r="E19" s="151">
        <f aca="true" t="shared" si="1" ref="E19:R19">SUM(E15:E18)</f>
        <v>0</v>
      </c>
      <c r="F19" s="151">
        <f t="shared" si="1"/>
        <v>0</v>
      </c>
      <c r="G19" s="151">
        <f t="shared" si="1"/>
        <v>0</v>
      </c>
      <c r="H19" s="151">
        <f t="shared" si="1"/>
        <v>0</v>
      </c>
      <c r="I19" s="151">
        <f t="shared" si="1"/>
        <v>0</v>
      </c>
      <c r="J19" s="151">
        <f t="shared" si="1"/>
        <v>0</v>
      </c>
      <c r="K19" s="151">
        <f t="shared" si="1"/>
        <v>0</v>
      </c>
      <c r="L19" s="151">
        <f t="shared" si="1"/>
        <v>0</v>
      </c>
      <c r="M19" s="151">
        <f t="shared" si="1"/>
        <v>0</v>
      </c>
      <c r="N19" s="151">
        <f t="shared" si="1"/>
        <v>0</v>
      </c>
      <c r="O19" s="151">
        <f t="shared" si="1"/>
        <v>0</v>
      </c>
      <c r="P19" s="151">
        <f t="shared" si="1"/>
        <v>0</v>
      </c>
      <c r="Q19" s="151">
        <f t="shared" si="1"/>
        <v>0</v>
      </c>
      <c r="R19" s="304">
        <f t="shared" si="1"/>
        <v>0</v>
      </c>
      <c r="IR19" s="55"/>
      <c r="IS19" s="56"/>
      <c r="IT19" s="56"/>
      <c r="IU19" s="56"/>
      <c r="IV19" s="56"/>
    </row>
    <row r="20" spans="2:256" ht="19.5" customHeight="1">
      <c r="B20" s="323">
        <v>11</v>
      </c>
      <c r="C20" s="131" t="s">
        <v>3</v>
      </c>
      <c r="D20" s="129" t="s">
        <v>251</v>
      </c>
      <c r="E20" s="151">
        <f aca="true" t="shared" si="2" ref="E20:R20">SUM(E13-E19)</f>
        <v>0</v>
      </c>
      <c r="F20" s="151">
        <f t="shared" si="2"/>
        <v>0</v>
      </c>
      <c r="G20" s="151">
        <f t="shared" si="2"/>
        <v>0</v>
      </c>
      <c r="H20" s="151">
        <f t="shared" si="2"/>
        <v>0</v>
      </c>
      <c r="I20" s="151">
        <f t="shared" si="2"/>
        <v>0</v>
      </c>
      <c r="J20" s="151">
        <f t="shared" si="2"/>
        <v>0</v>
      </c>
      <c r="K20" s="151">
        <f t="shared" si="2"/>
        <v>0</v>
      </c>
      <c r="L20" s="151">
        <f t="shared" si="2"/>
        <v>0</v>
      </c>
      <c r="M20" s="151">
        <f t="shared" si="2"/>
        <v>0</v>
      </c>
      <c r="N20" s="151">
        <f t="shared" si="2"/>
        <v>0</v>
      </c>
      <c r="O20" s="151">
        <f t="shared" si="2"/>
        <v>0</v>
      </c>
      <c r="P20" s="151">
        <f t="shared" si="2"/>
        <v>0</v>
      </c>
      <c r="Q20" s="151">
        <f t="shared" si="2"/>
        <v>0</v>
      </c>
      <c r="R20" s="304">
        <f t="shared" si="2"/>
        <v>0</v>
      </c>
      <c r="IR20" s="55"/>
      <c r="IS20" s="56"/>
      <c r="IT20" s="56"/>
      <c r="IU20" s="56"/>
      <c r="IV20" s="56"/>
    </row>
    <row r="21" spans="2:256" ht="27.75" customHeight="1">
      <c r="B21" s="364" t="s">
        <v>64</v>
      </c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6"/>
      <c r="IR21" s="55"/>
      <c r="IS21" s="56"/>
      <c r="IT21" s="56"/>
      <c r="IU21" s="56"/>
      <c r="IV21" s="56"/>
    </row>
    <row r="22" spans="2:256" ht="19.5" customHeight="1">
      <c r="B22" s="130">
        <v>12</v>
      </c>
      <c r="C22" s="142" t="s">
        <v>64</v>
      </c>
      <c r="D22" s="129" t="s">
        <v>251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4">
        <f>SUM(F22:I22)</f>
        <v>0</v>
      </c>
      <c r="O22" s="124">
        <f>SUM(J22:M22)</f>
        <v>0</v>
      </c>
      <c r="P22" s="126"/>
      <c r="Q22" s="126"/>
      <c r="R22" s="127"/>
      <c r="S22" s="74"/>
      <c r="IR22" s="55"/>
      <c r="IS22" s="56"/>
      <c r="IT22" s="56"/>
      <c r="IU22" s="56"/>
      <c r="IV22" s="56"/>
    </row>
    <row r="23" spans="2:256" ht="19.5" customHeight="1">
      <c r="B23" s="364" t="s">
        <v>65</v>
      </c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6"/>
      <c r="IR23" s="55"/>
      <c r="IS23" s="56"/>
      <c r="IT23" s="56"/>
      <c r="IU23" s="56"/>
      <c r="IV23" s="56"/>
    </row>
    <row r="24" spans="2:256" ht="19.5" customHeight="1">
      <c r="B24" s="120">
        <v>13</v>
      </c>
      <c r="C24" s="141" t="s">
        <v>83</v>
      </c>
      <c r="D24" s="129" t="s">
        <v>251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4">
        <f>SUM(F24:I24)</f>
        <v>0</v>
      </c>
      <c r="O24" s="124">
        <f>SUM(J24:M24)</f>
        <v>0</v>
      </c>
      <c r="P24" s="126"/>
      <c r="Q24" s="126"/>
      <c r="R24" s="127"/>
      <c r="S24" s="74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25</v>
      </c>
      <c r="D25" s="129" t="s">
        <v>251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323">
        <v>15</v>
      </c>
      <c r="C26" s="131" t="s">
        <v>52</v>
      </c>
      <c r="D26" s="129" t="s">
        <v>251</v>
      </c>
      <c r="E26" s="152">
        <f>SUM(E24+E25)</f>
        <v>0</v>
      </c>
      <c r="F26" s="152">
        <f>SUM(F24+F25)</f>
        <v>0</v>
      </c>
      <c r="G26" s="152">
        <f aca="true" t="shared" si="3" ref="G26:R26">SUM(G24+G25)</f>
        <v>0</v>
      </c>
      <c r="H26" s="152">
        <f t="shared" si="3"/>
        <v>0</v>
      </c>
      <c r="I26" s="152">
        <f t="shared" si="3"/>
        <v>0</v>
      </c>
      <c r="J26" s="152">
        <f t="shared" si="3"/>
        <v>0</v>
      </c>
      <c r="K26" s="152">
        <f t="shared" si="3"/>
        <v>0</v>
      </c>
      <c r="L26" s="152">
        <f t="shared" si="3"/>
        <v>0</v>
      </c>
      <c r="M26" s="152">
        <f t="shared" si="3"/>
        <v>0</v>
      </c>
      <c r="N26" s="152">
        <f t="shared" si="3"/>
        <v>0</v>
      </c>
      <c r="O26" s="152">
        <f t="shared" si="3"/>
        <v>0</v>
      </c>
      <c r="P26" s="152">
        <f t="shared" si="3"/>
        <v>0</v>
      </c>
      <c r="Q26" s="152">
        <f t="shared" si="3"/>
        <v>0</v>
      </c>
      <c r="R26" s="153">
        <f t="shared" si="3"/>
        <v>0</v>
      </c>
      <c r="IR26" s="55"/>
      <c r="IS26" s="56"/>
      <c r="IT26" s="56"/>
      <c r="IU26" s="56"/>
      <c r="IV26" s="56"/>
    </row>
    <row r="27" spans="2:256" ht="19.5" customHeight="1">
      <c r="B27" s="323">
        <v>16</v>
      </c>
      <c r="C27" s="131" t="s">
        <v>100</v>
      </c>
      <c r="D27" s="129" t="s">
        <v>251</v>
      </c>
      <c r="E27" s="152">
        <f aca="true" t="shared" si="4" ref="E27:R27">SUM(E22-E26)</f>
        <v>0</v>
      </c>
      <c r="F27" s="152">
        <f t="shared" si="4"/>
        <v>0</v>
      </c>
      <c r="G27" s="152">
        <f t="shared" si="4"/>
        <v>0</v>
      </c>
      <c r="H27" s="152">
        <f t="shared" si="4"/>
        <v>0</v>
      </c>
      <c r="I27" s="152">
        <f t="shared" si="4"/>
        <v>0</v>
      </c>
      <c r="J27" s="152">
        <f t="shared" si="4"/>
        <v>0</v>
      </c>
      <c r="K27" s="152">
        <f t="shared" si="4"/>
        <v>0</v>
      </c>
      <c r="L27" s="152">
        <f t="shared" si="4"/>
        <v>0</v>
      </c>
      <c r="M27" s="152">
        <f t="shared" si="4"/>
        <v>0</v>
      </c>
      <c r="N27" s="152">
        <f t="shared" si="4"/>
        <v>0</v>
      </c>
      <c r="O27" s="152">
        <f t="shared" si="4"/>
        <v>0</v>
      </c>
      <c r="P27" s="152">
        <f t="shared" si="4"/>
        <v>0</v>
      </c>
      <c r="Q27" s="152">
        <f t="shared" si="4"/>
        <v>0</v>
      </c>
      <c r="R27" s="153">
        <f t="shared" si="4"/>
        <v>0</v>
      </c>
      <c r="IR27" s="55"/>
      <c r="IS27" s="56"/>
      <c r="IT27" s="56"/>
      <c r="IU27" s="56"/>
      <c r="IV27" s="56"/>
    </row>
    <row r="28" spans="2:256" ht="19.5" customHeight="1">
      <c r="B28" s="323">
        <v>17</v>
      </c>
      <c r="C28" s="131" t="s">
        <v>101</v>
      </c>
      <c r="D28" s="129" t="s">
        <v>251</v>
      </c>
      <c r="E28" s="124">
        <f>SUM(E20+E27)</f>
        <v>0</v>
      </c>
      <c r="F28" s="124">
        <f>SUM(F20+F27)</f>
        <v>0</v>
      </c>
      <c r="G28" s="124">
        <f aca="true" t="shared" si="5" ref="G28:R28">SUM(G20+G27)</f>
        <v>0</v>
      </c>
      <c r="H28" s="124">
        <f t="shared" si="5"/>
        <v>0</v>
      </c>
      <c r="I28" s="124">
        <f t="shared" si="5"/>
        <v>0</v>
      </c>
      <c r="J28" s="124">
        <f t="shared" si="5"/>
        <v>0</v>
      </c>
      <c r="K28" s="124">
        <f t="shared" si="5"/>
        <v>0</v>
      </c>
      <c r="L28" s="124">
        <f t="shared" si="5"/>
        <v>0</v>
      </c>
      <c r="M28" s="124">
        <f t="shared" si="5"/>
        <v>0</v>
      </c>
      <c r="N28" s="124">
        <f t="shared" si="5"/>
        <v>0</v>
      </c>
      <c r="O28" s="124">
        <f t="shared" si="5"/>
        <v>0</v>
      </c>
      <c r="P28" s="124">
        <f t="shared" si="5"/>
        <v>0</v>
      </c>
      <c r="Q28" s="124">
        <f t="shared" si="5"/>
        <v>0</v>
      </c>
      <c r="R28" s="150">
        <f t="shared" si="5"/>
        <v>0</v>
      </c>
      <c r="IR28" s="55"/>
      <c r="IS28" s="56"/>
      <c r="IT28" s="56"/>
      <c r="IU28" s="56"/>
      <c r="IV28" s="56"/>
    </row>
    <row r="29" spans="2:256" ht="19.5" customHeight="1">
      <c r="B29" s="120">
        <v>18</v>
      </c>
      <c r="C29" s="141" t="s">
        <v>157</v>
      </c>
      <c r="D29" s="129" t="s">
        <v>251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2">
        <f>SUM(F29:I29)</f>
        <v>0</v>
      </c>
      <c r="O29" s="152">
        <f>SUM(J29:M29)</f>
        <v>0</v>
      </c>
      <c r="P29" s="123"/>
      <c r="Q29" s="123"/>
      <c r="R29" s="266"/>
      <c r="S29" s="74"/>
      <c r="IR29" s="55"/>
      <c r="IS29" s="56"/>
      <c r="IT29" s="56"/>
      <c r="IU29" s="56"/>
      <c r="IV29" s="56"/>
    </row>
    <row r="30" spans="2:256" s="6" customFormat="1" ht="19.5" customHeight="1">
      <c r="B30" s="323">
        <v>19</v>
      </c>
      <c r="C30" s="155" t="s">
        <v>102</v>
      </c>
      <c r="D30" s="129" t="s">
        <v>251</v>
      </c>
      <c r="E30" s="156">
        <f aca="true" t="shared" si="6" ref="E30:R30">SUM(E28-E29)</f>
        <v>0</v>
      </c>
      <c r="F30" s="156">
        <f t="shared" si="6"/>
        <v>0</v>
      </c>
      <c r="G30" s="156">
        <f>SUM(G28-G29)</f>
        <v>0</v>
      </c>
      <c r="H30" s="156">
        <f t="shared" si="6"/>
        <v>0</v>
      </c>
      <c r="I30" s="156">
        <f t="shared" si="6"/>
        <v>0</v>
      </c>
      <c r="J30" s="156">
        <f t="shared" si="6"/>
        <v>0</v>
      </c>
      <c r="K30" s="156">
        <f t="shared" si="6"/>
        <v>0</v>
      </c>
      <c r="L30" s="156">
        <f t="shared" si="6"/>
        <v>0</v>
      </c>
      <c r="M30" s="156">
        <f t="shared" si="6"/>
        <v>0</v>
      </c>
      <c r="N30" s="156">
        <f>SUM(N28-N29)</f>
        <v>0</v>
      </c>
      <c r="O30" s="156">
        <f t="shared" si="6"/>
        <v>0</v>
      </c>
      <c r="P30" s="305">
        <f t="shared" si="6"/>
        <v>0</v>
      </c>
      <c r="Q30" s="156">
        <f t="shared" si="6"/>
        <v>0</v>
      </c>
      <c r="R30" s="157">
        <f t="shared" si="6"/>
        <v>0</v>
      </c>
      <c r="IR30" s="59"/>
      <c r="IS30" s="60"/>
      <c r="IT30" s="60"/>
      <c r="IU30" s="60"/>
      <c r="IV30" s="60"/>
    </row>
    <row r="31" spans="2:256" s="10" customFormat="1" ht="3" customHeight="1">
      <c r="B31" s="120">
        <v>20</v>
      </c>
      <c r="C31" s="8"/>
      <c r="D31" s="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IR31" s="61"/>
      <c r="IS31" s="58"/>
      <c r="IT31" s="58"/>
      <c r="IU31" s="58"/>
      <c r="IV31" s="58"/>
    </row>
    <row r="32" spans="2:256" s="12" customFormat="1" ht="15" customHeight="1" hidden="1">
      <c r="B32" s="120">
        <v>21</v>
      </c>
      <c r="D32" s="11"/>
      <c r="IR32" s="62"/>
      <c r="IS32" s="56"/>
      <c r="IT32" s="56"/>
      <c r="IU32" s="56"/>
      <c r="IV32" s="56"/>
    </row>
    <row r="33" spans="2:256" ht="15" customHeight="1" hidden="1">
      <c r="B33" s="120">
        <v>22</v>
      </c>
      <c r="IR33" s="55"/>
      <c r="IS33" s="56"/>
      <c r="IT33" s="56"/>
      <c r="IU33" s="56"/>
      <c r="IV33" s="56"/>
    </row>
    <row r="34" spans="2:256" ht="15" customHeight="1" hidden="1">
      <c r="B34" s="120">
        <v>23</v>
      </c>
      <c r="IR34" s="55"/>
      <c r="IS34" s="56"/>
      <c r="IT34" s="56"/>
      <c r="IU34" s="56"/>
      <c r="IV34" s="56"/>
    </row>
    <row r="35" spans="2:256" ht="15" customHeight="1" hidden="1">
      <c r="B35" s="120">
        <v>24</v>
      </c>
      <c r="IR35" s="55"/>
      <c r="IS35" s="56"/>
      <c r="IT35" s="56"/>
      <c r="IU35" s="56"/>
      <c r="IV35" s="56"/>
    </row>
    <row r="36" spans="2:256" ht="15" customHeight="1" hidden="1">
      <c r="B36" s="120">
        <v>25</v>
      </c>
      <c r="IR36" s="55"/>
      <c r="IS36" s="56"/>
      <c r="IT36" s="56"/>
      <c r="IU36" s="56"/>
      <c r="IV36" s="56"/>
    </row>
    <row r="37" spans="2:256" ht="15" customHeight="1" hidden="1">
      <c r="B37" s="120">
        <v>26</v>
      </c>
      <c r="IR37" s="55"/>
      <c r="IS37" s="56"/>
      <c r="IT37" s="56"/>
      <c r="IU37" s="56"/>
      <c r="IV37" s="56"/>
    </row>
    <row r="38" spans="2:256" ht="15" customHeight="1" hidden="1">
      <c r="B38" s="120">
        <v>27</v>
      </c>
      <c r="IR38" s="55"/>
      <c r="IS38" s="56"/>
      <c r="IT38" s="56"/>
      <c r="IU38" s="56"/>
      <c r="IV38" s="56"/>
    </row>
    <row r="39" spans="2:256" ht="15" customHeight="1" hidden="1">
      <c r="B39" s="120">
        <v>28</v>
      </c>
      <c r="IR39" s="54"/>
      <c r="IS39" s="54"/>
      <c r="IT39" s="54"/>
      <c r="IU39" s="54"/>
      <c r="IV39" s="54"/>
    </row>
    <row r="40" ht="15"/>
    <row r="41" ht="15"/>
    <row r="42" spans="5:6" ht="15">
      <c r="E42" s="76">
        <f>IF('Prognoza veniturilor'!D50-'Prognoza cheltuielilor'!D21&gt;0,'Prognoza veniturilor'!D50-'Prognoza cheltuielilor'!D21,0)</f>
        <v>0</v>
      </c>
      <c r="F42" s="76">
        <f>IF('Prognoza veniturilor'!E50-'Prognoza cheltuielilor'!E21&gt;0,'Prognoza veniturilor'!E50-'Prognoza cheltuielilor'!E21,0)</f>
        <v>0</v>
      </c>
    </row>
    <row r="43" spans="5:6" ht="15">
      <c r="E43" s="1">
        <f>IF('Prognoza veniturilor'!D50-'Prognoza cheltuielilor'!D21&lt;0,-'Prognoza veniturilor'!D50+'Prognoza cheltuielilor'!D21,0)</f>
        <v>0</v>
      </c>
      <c r="F43" s="1">
        <f>IF('Prognoza veniturilor'!E50-'Prognoza cheltuielilor'!E21&lt;0,-'Prognoza veniturilor'!E50+'Prognoza cheltuielilor'!E21,0)</f>
        <v>0</v>
      </c>
    </row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</sheetData>
  <sheetProtection password="A012" sheet="1"/>
  <mergeCells count="17">
    <mergeCell ref="B21:R21"/>
    <mergeCell ref="B23:R23"/>
    <mergeCell ref="B2:O3"/>
    <mergeCell ref="B4:R4"/>
    <mergeCell ref="P6:P7"/>
    <mergeCell ref="Q6:Q7"/>
    <mergeCell ref="R6:R7"/>
    <mergeCell ref="B5:R5"/>
    <mergeCell ref="F6:I6"/>
    <mergeCell ref="J6:M6"/>
    <mergeCell ref="O6:O7"/>
    <mergeCell ref="B1:O1"/>
    <mergeCell ref="B8:R8"/>
    <mergeCell ref="B14:R14"/>
    <mergeCell ref="E6:E7"/>
    <mergeCell ref="N6:N7"/>
    <mergeCell ref="P1:R3"/>
  </mergeCells>
  <dataValidations count="1">
    <dataValidation errorStyle="information" allowBlank="1" showInputMessage="1" showErrorMessage="1" sqref="E24:R25 E15:R18 E22:R22 E28:R29 E9:R12"/>
  </dataValidations>
  <printOptions horizontalCentered="1" verticalCentered="1"/>
  <pageMargins left="0.19" right="0.5" top="0.23" bottom="2.37" header="0.24" footer="0.13"/>
  <pageSetup fitToHeight="1" fitToWidth="1" horizontalDpi="300" verticalDpi="300" orientation="landscape" paperSize="9" scale="46" r:id="rId4"/>
  <headerFooter alignWithMargins="0">
    <oddFooter>&amp;L&amp;A&amp;C&amp;D&amp;R&amp;P/&amp;N</oddFooter>
  </headerFooter>
  <rowBreaks count="1" manualBreakCount="1">
    <brk id="30" max="19" man="1"/>
  </rowBreaks>
  <ignoredErrors>
    <ignoredError sqref="O29" unlockedFormula="1"/>
    <ignoredError sqref="N29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zoomScalePageLayoutView="0" workbookViewId="0" topLeftCell="B1">
      <selection activeCell="B4" sqref="B4:I4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4" t="s">
        <v>196</v>
      </c>
      <c r="C1" s="395"/>
      <c r="D1" s="395"/>
      <c r="E1" s="395"/>
      <c r="F1" s="395"/>
      <c r="G1" s="396"/>
      <c r="H1" s="390" t="s">
        <v>138</v>
      </c>
      <c r="I1" s="391"/>
      <c r="J1" s="78"/>
    </row>
    <row r="2" spans="2:10" s="77" customFormat="1" ht="31.5" customHeight="1">
      <c r="B2" s="397"/>
      <c r="C2" s="398"/>
      <c r="D2" s="398"/>
      <c r="E2" s="398"/>
      <c r="F2" s="398"/>
      <c r="G2" s="399"/>
      <c r="H2" s="392"/>
      <c r="I2" s="393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0" t="s">
        <v>253</v>
      </c>
      <c r="C4" s="401"/>
      <c r="D4" s="401"/>
      <c r="E4" s="401"/>
      <c r="F4" s="401"/>
      <c r="G4" s="401"/>
      <c r="H4" s="401"/>
      <c r="I4" s="402"/>
      <c r="J4" s="80"/>
    </row>
    <row r="5" spans="2:10" ht="45.75" customHeight="1">
      <c r="B5" s="113"/>
      <c r="C5" s="158"/>
      <c r="D5" s="265" t="s">
        <v>217</v>
      </c>
      <c r="E5" s="159" t="s">
        <v>28</v>
      </c>
      <c r="F5" s="159" t="s">
        <v>29</v>
      </c>
      <c r="G5" s="159" t="s">
        <v>105</v>
      </c>
      <c r="H5" s="159" t="s">
        <v>106</v>
      </c>
      <c r="I5" s="160" t="s">
        <v>107</v>
      </c>
      <c r="J5" s="80"/>
    </row>
    <row r="6" spans="2:10" ht="15.75">
      <c r="B6" s="114">
        <v>1</v>
      </c>
      <c r="C6" s="161" t="s">
        <v>113</v>
      </c>
      <c r="D6" s="162"/>
      <c r="E6" s="162"/>
      <c r="F6" s="162"/>
      <c r="G6" s="162"/>
      <c r="H6" s="162"/>
      <c r="I6" s="163"/>
      <c r="J6" s="80"/>
    </row>
    <row r="7" spans="2:10" ht="15.75">
      <c r="B7" s="114">
        <v>2</v>
      </c>
      <c r="C7" s="161" t="s">
        <v>114</v>
      </c>
      <c r="D7" s="162"/>
      <c r="E7" s="162"/>
      <c r="F7" s="162"/>
      <c r="G7" s="162"/>
      <c r="H7" s="162"/>
      <c r="I7" s="163"/>
      <c r="J7" s="80"/>
    </row>
    <row r="8" spans="2:10" ht="15.75" customHeight="1">
      <c r="B8" s="115" t="s">
        <v>125</v>
      </c>
      <c r="C8" s="164" t="s">
        <v>127</v>
      </c>
      <c r="D8" s="165">
        <f aca="true" t="shared" si="0" ref="D8:I8">D6-D7</f>
        <v>0</v>
      </c>
      <c r="E8" s="165">
        <f>E6-E7</f>
        <v>0</v>
      </c>
      <c r="F8" s="165">
        <f t="shared" si="0"/>
        <v>0</v>
      </c>
      <c r="G8" s="165">
        <f t="shared" si="0"/>
        <v>0</v>
      </c>
      <c r="H8" s="165">
        <f t="shared" si="0"/>
        <v>0</v>
      </c>
      <c r="I8" s="166">
        <f t="shared" si="0"/>
        <v>0</v>
      </c>
      <c r="J8" s="80"/>
    </row>
    <row r="9" spans="2:10" ht="15.75">
      <c r="B9" s="114">
        <v>3</v>
      </c>
      <c r="C9" s="161" t="s">
        <v>108</v>
      </c>
      <c r="D9" s="162"/>
      <c r="E9" s="162"/>
      <c r="F9" s="162"/>
      <c r="G9" s="162"/>
      <c r="H9" s="162"/>
      <c r="I9" s="183"/>
      <c r="J9" s="80"/>
    </row>
    <row r="10" spans="2:10" ht="15.75">
      <c r="B10" s="114">
        <v>4</v>
      </c>
      <c r="C10" s="161" t="s">
        <v>115</v>
      </c>
      <c r="D10" s="162"/>
      <c r="E10" s="162"/>
      <c r="F10" s="162"/>
      <c r="G10" s="162"/>
      <c r="H10" s="162"/>
      <c r="I10" s="183"/>
      <c r="J10" s="80"/>
    </row>
    <row r="11" spans="2:10" ht="15.75">
      <c r="B11" s="114">
        <v>5</v>
      </c>
      <c r="C11" s="161" t="s">
        <v>116</v>
      </c>
      <c r="D11" s="162"/>
      <c r="E11" s="167"/>
      <c r="F11" s="167"/>
      <c r="G11" s="162"/>
      <c r="H11" s="167"/>
      <c r="I11" s="264"/>
      <c r="J11" s="80"/>
    </row>
    <row r="12" spans="2:10" ht="15.75">
      <c r="B12" s="115" t="s">
        <v>126</v>
      </c>
      <c r="C12" s="164" t="s">
        <v>128</v>
      </c>
      <c r="D12" s="168">
        <f aca="true" t="shared" si="1" ref="D12:I12">D9+D10+D11</f>
        <v>0</v>
      </c>
      <c r="E12" s="168">
        <f t="shared" si="1"/>
        <v>0</v>
      </c>
      <c r="F12" s="168">
        <f t="shared" si="1"/>
        <v>0</v>
      </c>
      <c r="G12" s="168">
        <f t="shared" si="1"/>
        <v>0</v>
      </c>
      <c r="H12" s="168">
        <f t="shared" si="1"/>
        <v>0</v>
      </c>
      <c r="I12" s="166">
        <f t="shared" si="1"/>
        <v>0</v>
      </c>
      <c r="J12" s="80"/>
    </row>
    <row r="13" spans="2:10" ht="12.75" customHeight="1" thickBot="1">
      <c r="B13" s="114"/>
      <c r="C13" s="169"/>
      <c r="D13" s="170"/>
      <c r="E13" s="171"/>
      <c r="F13" s="171"/>
      <c r="G13" s="171"/>
      <c r="H13" s="171"/>
      <c r="I13" s="172"/>
      <c r="J13" s="80"/>
    </row>
    <row r="14" spans="1:10" s="84" customFormat="1" ht="16.5" thickBot="1">
      <c r="A14" s="82"/>
      <c r="B14" s="116"/>
      <c r="C14" s="173" t="s">
        <v>129</v>
      </c>
      <c r="D14" s="174">
        <f aca="true" t="shared" si="2" ref="D14:I14">D8+D12</f>
        <v>0</v>
      </c>
      <c r="E14" s="174">
        <f t="shared" si="2"/>
        <v>0</v>
      </c>
      <c r="F14" s="174">
        <f t="shared" si="2"/>
        <v>0</v>
      </c>
      <c r="G14" s="174">
        <f t="shared" si="2"/>
        <v>0</v>
      </c>
      <c r="H14" s="174">
        <f t="shared" si="2"/>
        <v>0</v>
      </c>
      <c r="I14" s="175">
        <f t="shared" si="2"/>
        <v>0</v>
      </c>
      <c r="J14" s="83"/>
    </row>
    <row r="15" spans="1:10" s="84" customFormat="1" ht="31.5">
      <c r="A15" s="82"/>
      <c r="B15" s="263" t="s">
        <v>130</v>
      </c>
      <c r="C15" s="176" t="s">
        <v>117</v>
      </c>
      <c r="D15" s="165">
        <f aca="true" t="shared" si="3" ref="D15:I15">SUM(D16:D18)</f>
        <v>0</v>
      </c>
      <c r="E15" s="165">
        <f t="shared" si="3"/>
        <v>0</v>
      </c>
      <c r="F15" s="165">
        <f t="shared" si="3"/>
        <v>0</v>
      </c>
      <c r="G15" s="165">
        <f t="shared" si="3"/>
        <v>0</v>
      </c>
      <c r="H15" s="165">
        <f t="shared" si="3"/>
        <v>0</v>
      </c>
      <c r="I15" s="166">
        <f t="shared" si="3"/>
        <v>0</v>
      </c>
      <c r="J15" s="83"/>
    </row>
    <row r="16" spans="2:10" ht="15.75">
      <c r="B16" s="114">
        <v>6</v>
      </c>
      <c r="C16" s="161" t="s">
        <v>118</v>
      </c>
      <c r="D16" s="162"/>
      <c r="E16" s="162"/>
      <c r="F16" s="162"/>
      <c r="G16" s="162"/>
      <c r="H16" s="162"/>
      <c r="I16" s="163"/>
      <c r="J16" s="80"/>
    </row>
    <row r="17" spans="2:10" ht="15.75">
      <c r="B17" s="114">
        <v>7</v>
      </c>
      <c r="C17" s="161" t="s">
        <v>119</v>
      </c>
      <c r="D17" s="162"/>
      <c r="E17" s="162"/>
      <c r="F17" s="162"/>
      <c r="G17" s="162"/>
      <c r="H17" s="162"/>
      <c r="I17" s="163"/>
      <c r="J17" s="80"/>
    </row>
    <row r="18" spans="2:10" ht="15.75">
      <c r="B18" s="114">
        <v>8</v>
      </c>
      <c r="C18" s="161" t="s">
        <v>120</v>
      </c>
      <c r="D18" s="162"/>
      <c r="E18" s="162"/>
      <c r="F18" s="162"/>
      <c r="G18" s="162"/>
      <c r="H18" s="162"/>
      <c r="I18" s="163"/>
      <c r="J18" s="80"/>
    </row>
    <row r="19" spans="1:10" s="84" customFormat="1" ht="31.5">
      <c r="A19" s="82"/>
      <c r="B19" s="263" t="s">
        <v>131</v>
      </c>
      <c r="C19" s="176" t="s">
        <v>121</v>
      </c>
      <c r="D19" s="165">
        <f aca="true" t="shared" si="4" ref="D19:I19">SUM(D20:D22)</f>
        <v>0</v>
      </c>
      <c r="E19" s="165">
        <f t="shared" si="4"/>
        <v>0</v>
      </c>
      <c r="F19" s="165">
        <f t="shared" si="4"/>
        <v>0</v>
      </c>
      <c r="G19" s="165">
        <f t="shared" si="4"/>
        <v>0</v>
      </c>
      <c r="H19" s="165">
        <f t="shared" si="4"/>
        <v>0</v>
      </c>
      <c r="I19" s="166">
        <f t="shared" si="4"/>
        <v>0</v>
      </c>
      <c r="J19" s="83"/>
    </row>
    <row r="20" spans="2:10" ht="15.75">
      <c r="B20" s="114">
        <v>9</v>
      </c>
      <c r="C20" s="161" t="s">
        <v>118</v>
      </c>
      <c r="D20" s="162"/>
      <c r="E20" s="162"/>
      <c r="F20" s="162"/>
      <c r="G20" s="162"/>
      <c r="H20" s="162"/>
      <c r="I20" s="163"/>
      <c r="J20" s="80"/>
    </row>
    <row r="21" spans="2:10" ht="15.75">
      <c r="B21" s="114">
        <v>10</v>
      </c>
      <c r="C21" s="161" t="s">
        <v>119</v>
      </c>
      <c r="D21" s="177"/>
      <c r="E21" s="177"/>
      <c r="F21" s="177"/>
      <c r="G21" s="177"/>
      <c r="H21" s="177"/>
      <c r="I21" s="178"/>
      <c r="J21" s="80"/>
    </row>
    <row r="22" spans="2:10" ht="15.75">
      <c r="B22" s="114">
        <v>11</v>
      </c>
      <c r="C22" s="161" t="s">
        <v>120</v>
      </c>
      <c r="D22" s="162"/>
      <c r="E22" s="162"/>
      <c r="F22" s="177"/>
      <c r="G22" s="177"/>
      <c r="H22" s="162"/>
      <c r="I22" s="163"/>
      <c r="J22" s="80"/>
    </row>
    <row r="23" spans="1:10" s="84" customFormat="1" ht="15.75" customHeight="1">
      <c r="A23" s="82"/>
      <c r="B23" s="115" t="s">
        <v>132</v>
      </c>
      <c r="C23" s="164" t="s">
        <v>44</v>
      </c>
      <c r="D23" s="179"/>
      <c r="E23" s="179"/>
      <c r="F23" s="306"/>
      <c r="G23" s="306"/>
      <c r="H23" s="179"/>
      <c r="I23" s="180"/>
      <c r="J23" s="83"/>
    </row>
    <row r="24" spans="2:10" ht="15.75">
      <c r="B24" s="114">
        <v>12</v>
      </c>
      <c r="C24" s="161" t="s">
        <v>109</v>
      </c>
      <c r="D24" s="162"/>
      <c r="E24" s="162"/>
      <c r="F24" s="177"/>
      <c r="G24" s="177"/>
      <c r="H24" s="162"/>
      <c r="I24" s="183"/>
      <c r="J24" s="80"/>
    </row>
    <row r="25" spans="2:10" ht="15.75">
      <c r="B25" s="114">
        <v>13</v>
      </c>
      <c r="C25" s="161" t="s">
        <v>122</v>
      </c>
      <c r="D25" s="162"/>
      <c r="E25" s="162"/>
      <c r="F25" s="177"/>
      <c r="G25" s="177"/>
      <c r="H25" s="162"/>
      <c r="I25" s="183"/>
      <c r="J25" s="80"/>
    </row>
    <row r="26" spans="2:10" ht="15.75">
      <c r="B26" s="114">
        <v>14</v>
      </c>
      <c r="C26" s="161" t="s">
        <v>123</v>
      </c>
      <c r="D26" s="162"/>
      <c r="E26" s="162"/>
      <c r="F26" s="177"/>
      <c r="G26" s="177"/>
      <c r="H26" s="162"/>
      <c r="I26" s="183"/>
      <c r="J26" s="80"/>
    </row>
    <row r="27" spans="2:10" ht="15.75">
      <c r="B27" s="114">
        <v>15</v>
      </c>
      <c r="C27" s="161" t="s">
        <v>124</v>
      </c>
      <c r="D27" s="162"/>
      <c r="E27" s="162"/>
      <c r="F27" s="177"/>
      <c r="G27" s="177"/>
      <c r="H27" s="162"/>
      <c r="I27" s="183"/>
      <c r="J27" s="80"/>
    </row>
    <row r="28" spans="2:10" ht="15.75">
      <c r="B28" s="114">
        <v>16</v>
      </c>
      <c r="C28" s="161" t="s">
        <v>110</v>
      </c>
      <c r="D28" s="181"/>
      <c r="E28" s="182"/>
      <c r="F28" s="177"/>
      <c r="G28" s="177"/>
      <c r="H28" s="182"/>
      <c r="I28" s="183"/>
      <c r="J28" s="80"/>
    </row>
    <row r="29" spans="2:10" ht="16.5" thickBot="1">
      <c r="B29" s="115" t="s">
        <v>133</v>
      </c>
      <c r="C29" s="169" t="s">
        <v>111</v>
      </c>
      <c r="D29" s="184">
        <f aca="true" t="shared" si="5" ref="D29:I29">D24+D25+D28</f>
        <v>0</v>
      </c>
      <c r="E29" s="184">
        <f t="shared" si="5"/>
        <v>0</v>
      </c>
      <c r="F29" s="184">
        <f t="shared" si="5"/>
        <v>0</v>
      </c>
      <c r="G29" s="184">
        <f t="shared" si="5"/>
        <v>0</v>
      </c>
      <c r="H29" s="184">
        <f t="shared" si="5"/>
        <v>0</v>
      </c>
      <c r="I29" s="185">
        <f t="shared" si="5"/>
        <v>0</v>
      </c>
      <c r="J29" s="80"/>
    </row>
    <row r="30" spans="1:10" s="87" customFormat="1" ht="16.5" thickBot="1">
      <c r="A30" s="85"/>
      <c r="B30" s="117"/>
      <c r="C30" s="186" t="s">
        <v>112</v>
      </c>
      <c r="D30" s="187">
        <f aca="true" t="shared" si="6" ref="D30:I30">D15+D19+D23+D29</f>
        <v>0</v>
      </c>
      <c r="E30" s="187">
        <f t="shared" si="6"/>
        <v>0</v>
      </c>
      <c r="F30" s="187">
        <f t="shared" si="6"/>
        <v>0</v>
      </c>
      <c r="G30" s="187">
        <f t="shared" si="6"/>
        <v>0</v>
      </c>
      <c r="H30" s="187">
        <f t="shared" si="6"/>
        <v>0</v>
      </c>
      <c r="I30" s="188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A012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headerFooter alignWithMargins="0">
    <oddFooter>&amp;L&amp;A&amp;C&amp;D&amp;R&amp;P/&amp;N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C4" sqref="C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8" t="s">
        <v>197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10"/>
      <c r="N2" s="414" t="s">
        <v>139</v>
      </c>
      <c r="O2" s="415"/>
      <c r="P2" s="415"/>
      <c r="Q2" s="416"/>
      <c r="R2" s="74"/>
      <c r="S2" s="22"/>
      <c r="T2" s="22"/>
      <c r="U2" s="22"/>
    </row>
    <row r="3" spans="1:21" s="43" customFormat="1" ht="34.5" customHeight="1">
      <c r="A3" s="99"/>
      <c r="B3" s="411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3"/>
      <c r="N3" s="417"/>
      <c r="O3" s="418"/>
      <c r="P3" s="418"/>
      <c r="Q3" s="419"/>
      <c r="R3" s="74"/>
      <c r="S3" s="22"/>
      <c r="T3" s="22"/>
      <c r="U3" s="22"/>
    </row>
    <row r="4" spans="1:21" s="43" customFormat="1" ht="15.75">
      <c r="A4" s="99"/>
      <c r="B4" s="36"/>
      <c r="C4" s="23" t="s">
        <v>252</v>
      </c>
      <c r="D4" s="28"/>
      <c r="E4" s="420" t="s">
        <v>94</v>
      </c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2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6" t="s">
        <v>234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3" t="s">
        <v>20</v>
      </c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23"/>
      <c r="Q6" s="407"/>
      <c r="R6" s="74"/>
      <c r="S6"/>
      <c r="T6"/>
      <c r="U6"/>
    </row>
    <row r="7" spans="1:21" s="44" customFormat="1" ht="32.2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 t="shared" si="0"/>
        <v>0</v>
      </c>
      <c r="I7" s="192">
        <f t="shared" si="0"/>
        <v>0</v>
      </c>
      <c r="J7" s="192">
        <f t="shared" si="0"/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2.25" customHeight="1">
      <c r="A8" s="99"/>
      <c r="B8" s="194"/>
      <c r="C8" s="320" t="s">
        <v>162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200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4"/>
      <c r="C12" s="320" t="s">
        <v>235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193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4"/>
      <c r="C20" s="206" t="s">
        <v>201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4"/>
      <c r="C21" s="206" t="s">
        <v>236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4"/>
      <c r="C23" s="202" t="s">
        <v>202</v>
      </c>
      <c r="D23" s="191"/>
      <c r="E23" s="126"/>
      <c r="F23" s="126"/>
      <c r="G23" s="195"/>
      <c r="H23" s="195"/>
      <c r="I23" s="195"/>
      <c r="J23" s="195"/>
      <c r="K23" s="195"/>
      <c r="L23" s="195"/>
      <c r="M23" s="195"/>
      <c r="N23" s="195"/>
      <c r="O23" s="195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4"/>
      <c r="C24" s="202" t="s">
        <v>237</v>
      </c>
      <c r="D24" s="191"/>
      <c r="E24" s="126"/>
      <c r="F24" s="126"/>
      <c r="G24" s="126"/>
      <c r="H24" s="126"/>
      <c r="I24" s="126"/>
      <c r="J24" s="126"/>
      <c r="K24" s="126"/>
      <c r="L24" s="195"/>
      <c r="M24" s="126"/>
      <c r="N24" s="195"/>
      <c r="O24" s="126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211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3" t="s">
        <v>150</v>
      </c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5"/>
      <c r="R26" s="74"/>
      <c r="S26"/>
      <c r="T26"/>
      <c r="U26"/>
    </row>
    <row r="27" spans="1:21" s="51" customFormat="1" ht="31.5" customHeight="1">
      <c r="A27" s="104"/>
      <c r="B27" s="194" t="s">
        <v>30</v>
      </c>
      <c r="C27" s="317" t="s">
        <v>163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17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17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18" t="s">
        <v>164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2" t="s">
        <v>19</v>
      </c>
      <c r="C31" s="318" t="s">
        <v>165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1" t="s">
        <v>166</v>
      </c>
      <c r="C32" s="317" t="s">
        <v>167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1" t="s">
        <v>168</v>
      </c>
      <c r="C33" s="317" t="s">
        <v>176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1" t="s">
        <v>169</v>
      </c>
      <c r="C34" s="317" t="s">
        <v>177</v>
      </c>
      <c r="D34" s="191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07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1" t="s">
        <v>170</v>
      </c>
      <c r="C35" s="317" t="s">
        <v>178</v>
      </c>
      <c r="D35" s="191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07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1" t="s">
        <v>171</v>
      </c>
      <c r="C36" s="317" t="s">
        <v>179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07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1" t="s">
        <v>172</v>
      </c>
      <c r="C37" s="317" t="s">
        <v>180</v>
      </c>
      <c r="D37" s="191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07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1" t="s">
        <v>173</v>
      </c>
      <c r="C38" s="317" t="s">
        <v>181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1" t="s">
        <v>174</v>
      </c>
      <c r="C39" s="317" t="s">
        <v>182</v>
      </c>
      <c r="D39" s="191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07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1" t="s">
        <v>175</v>
      </c>
      <c r="C40" s="317" t="s">
        <v>183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2" t="s">
        <v>36</v>
      </c>
      <c r="C41" s="318" t="s">
        <v>189</v>
      </c>
      <c r="D41" s="191"/>
      <c r="E41" s="199">
        <f>E30-E31</f>
        <v>0</v>
      </c>
      <c r="F41" s="199">
        <f aca="true" t="shared" si="11" ref="F41:O41">F30-F31</f>
        <v>0</v>
      </c>
      <c r="G41" s="199">
        <f t="shared" si="11"/>
        <v>0</v>
      </c>
      <c r="H41" s="199">
        <f t="shared" si="11"/>
        <v>0</v>
      </c>
      <c r="I41" s="199">
        <f t="shared" si="11"/>
        <v>0</v>
      </c>
      <c r="J41" s="199">
        <f t="shared" si="11"/>
        <v>0</v>
      </c>
      <c r="K41" s="199">
        <f t="shared" si="11"/>
        <v>0</v>
      </c>
      <c r="L41" s="199">
        <f t="shared" si="11"/>
        <v>0</v>
      </c>
      <c r="M41" s="199">
        <f t="shared" si="11"/>
        <v>0</v>
      </c>
      <c r="N41" s="199">
        <f t="shared" si="11"/>
        <v>0</v>
      </c>
      <c r="O41" s="199">
        <f t="shared" si="11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2" t="s">
        <v>37</v>
      </c>
      <c r="C42" s="319" t="s">
        <v>184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2" ref="H42:O42">H43-H44+H45</f>
        <v>0</v>
      </c>
      <c r="I42" s="199">
        <f t="shared" si="12"/>
        <v>0</v>
      </c>
      <c r="J42" s="199">
        <f t="shared" si="12"/>
        <v>0</v>
      </c>
      <c r="K42" s="199">
        <f t="shared" si="12"/>
        <v>0</v>
      </c>
      <c r="L42" s="199">
        <f t="shared" si="12"/>
        <v>0</v>
      </c>
      <c r="M42" s="199">
        <f t="shared" si="12"/>
        <v>0</v>
      </c>
      <c r="N42" s="199">
        <f t="shared" si="12"/>
        <v>0</v>
      </c>
      <c r="O42" s="199">
        <f t="shared" si="12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0" t="s">
        <v>190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0" t="s">
        <v>191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0" t="s">
        <v>249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0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0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0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2" t="s">
        <v>104</v>
      </c>
      <c r="C49" s="318" t="s">
        <v>185</v>
      </c>
      <c r="D49" s="191"/>
      <c r="E49" s="192">
        <f>E42+E46+E47+E48</f>
        <v>0</v>
      </c>
      <c r="F49" s="192">
        <f aca="true" t="shared" si="14" ref="F49:O49">F42+F46+F47+F48</f>
        <v>0</v>
      </c>
      <c r="G49" s="192">
        <f t="shared" si="14"/>
        <v>0</v>
      </c>
      <c r="H49" s="192">
        <f t="shared" si="14"/>
        <v>0</v>
      </c>
      <c r="I49" s="192">
        <f t="shared" si="14"/>
        <v>0</v>
      </c>
      <c r="J49" s="192">
        <f t="shared" si="14"/>
        <v>0</v>
      </c>
      <c r="K49" s="192">
        <f t="shared" si="14"/>
        <v>0</v>
      </c>
      <c r="L49" s="192">
        <f t="shared" si="14"/>
        <v>0</v>
      </c>
      <c r="M49" s="192">
        <f t="shared" si="14"/>
        <v>0</v>
      </c>
      <c r="N49" s="192">
        <f t="shared" si="14"/>
        <v>0</v>
      </c>
      <c r="O49" s="192">
        <f t="shared" si="14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8" t="s">
        <v>87</v>
      </c>
      <c r="C50" s="23" t="s">
        <v>186</v>
      </c>
      <c r="D50" s="191"/>
      <c r="E50" s="215">
        <f>E41-E49</f>
        <v>0</v>
      </c>
      <c r="F50" s="215">
        <f>F41-F49</f>
        <v>0</v>
      </c>
      <c r="G50" s="215">
        <f aca="true" t="shared" si="15" ref="G50:P50">G41-G49</f>
        <v>0</v>
      </c>
      <c r="H50" s="215">
        <f t="shared" si="15"/>
        <v>0</v>
      </c>
      <c r="I50" s="215">
        <f t="shared" si="15"/>
        <v>0</v>
      </c>
      <c r="J50" s="215">
        <f t="shared" si="15"/>
        <v>0</v>
      </c>
      <c r="K50" s="215">
        <f t="shared" si="15"/>
        <v>0</v>
      </c>
      <c r="L50" s="215">
        <f t="shared" si="15"/>
        <v>0</v>
      </c>
      <c r="M50" s="215">
        <f t="shared" si="15"/>
        <v>0</v>
      </c>
      <c r="N50" s="215">
        <f t="shared" si="15"/>
        <v>0</v>
      </c>
      <c r="O50" s="215">
        <f t="shared" si="15"/>
        <v>0</v>
      </c>
      <c r="P50" s="215">
        <f t="shared" si="15"/>
        <v>0</v>
      </c>
      <c r="Q50" s="307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187</v>
      </c>
      <c r="D52" s="191"/>
      <c r="E52" s="220">
        <f>E25+E50</f>
        <v>0</v>
      </c>
      <c r="F52" s="220">
        <f aca="true" t="shared" si="16" ref="F52:O52">F25+F50</f>
        <v>0</v>
      </c>
      <c r="G52" s="220">
        <f t="shared" si="16"/>
        <v>0</v>
      </c>
      <c r="H52" s="220">
        <f t="shared" si="16"/>
        <v>0</v>
      </c>
      <c r="I52" s="220">
        <f t="shared" si="16"/>
        <v>0</v>
      </c>
      <c r="J52" s="220">
        <f t="shared" si="16"/>
        <v>0</v>
      </c>
      <c r="K52" s="220">
        <f t="shared" si="16"/>
        <v>0</v>
      </c>
      <c r="L52" s="220">
        <f t="shared" si="16"/>
        <v>0</v>
      </c>
      <c r="M52" s="220">
        <f t="shared" si="16"/>
        <v>0</v>
      </c>
      <c r="N52" s="220">
        <f t="shared" si="16"/>
        <v>0</v>
      </c>
      <c r="O52" s="220">
        <f t="shared" si="16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8" customHeight="1">
      <c r="A53" s="106"/>
      <c r="B53" s="208" t="s">
        <v>71</v>
      </c>
      <c r="C53" s="313" t="s">
        <v>70</v>
      </c>
      <c r="D53" s="314"/>
      <c r="E53" s="315">
        <f>D53</f>
        <v>0</v>
      </c>
      <c r="F53" s="315">
        <f aca="true" t="shared" si="17" ref="F53:P53">E54</f>
        <v>0</v>
      </c>
      <c r="G53" s="315">
        <f t="shared" si="17"/>
        <v>0</v>
      </c>
      <c r="H53" s="315">
        <f>G54</f>
        <v>0</v>
      </c>
      <c r="I53" s="315">
        <f t="shared" si="17"/>
        <v>0</v>
      </c>
      <c r="J53" s="315">
        <f t="shared" si="17"/>
        <v>0</v>
      </c>
      <c r="K53" s="315">
        <f t="shared" si="17"/>
        <v>0</v>
      </c>
      <c r="L53" s="315">
        <f t="shared" si="17"/>
        <v>0</v>
      </c>
      <c r="M53" s="315">
        <f t="shared" si="17"/>
        <v>0</v>
      </c>
      <c r="N53" s="315">
        <f t="shared" si="17"/>
        <v>0</v>
      </c>
      <c r="O53" s="315">
        <f t="shared" si="17"/>
        <v>0</v>
      </c>
      <c r="P53" s="315">
        <f t="shared" si="17"/>
        <v>0</v>
      </c>
      <c r="Q53" s="316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188</v>
      </c>
      <c r="C54" s="223" t="s">
        <v>192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8" ref="G54:O54">G52+G53</f>
        <v>0</v>
      </c>
      <c r="H54" s="224">
        <f t="shared" si="18"/>
        <v>0</v>
      </c>
      <c r="I54" s="224">
        <f t="shared" si="18"/>
        <v>0</v>
      </c>
      <c r="J54" s="224">
        <f t="shared" si="18"/>
        <v>0</v>
      </c>
      <c r="K54" s="224">
        <f t="shared" si="18"/>
        <v>0</v>
      </c>
      <c r="L54" s="224">
        <f t="shared" si="18"/>
        <v>0</v>
      </c>
      <c r="M54" s="224">
        <f t="shared" si="18"/>
        <v>0</v>
      </c>
      <c r="N54" s="224">
        <f t="shared" si="18"/>
        <v>0</v>
      </c>
      <c r="O54" s="224">
        <f t="shared" si="18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A012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headerFooter alignWithMargins="0">
    <oddFooter>&amp;L&amp;A&amp;C&amp;D&amp;R&amp;P/&amp;N</oddFooter>
  </headerFooter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C4" sqref="C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8" t="s">
        <v>197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10"/>
      <c r="N2" s="414" t="s">
        <v>203</v>
      </c>
      <c r="O2" s="415"/>
      <c r="P2" s="415"/>
      <c r="Q2" s="416"/>
      <c r="R2" s="74"/>
      <c r="S2" s="22"/>
      <c r="T2" s="22"/>
      <c r="U2" s="22"/>
    </row>
    <row r="3" spans="1:21" s="43" customFormat="1" ht="34.5" customHeight="1">
      <c r="A3" s="99"/>
      <c r="B3" s="411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3"/>
      <c r="N3" s="417"/>
      <c r="O3" s="418"/>
      <c r="P3" s="418"/>
      <c r="Q3" s="419"/>
      <c r="R3" s="74"/>
      <c r="S3" s="22"/>
      <c r="T3" s="22"/>
      <c r="U3" s="22"/>
    </row>
    <row r="4" spans="1:21" s="43" customFormat="1" ht="15.75">
      <c r="A4" s="99"/>
      <c r="B4" s="36"/>
      <c r="C4" s="23" t="s">
        <v>252</v>
      </c>
      <c r="D4" s="28"/>
      <c r="E4" s="420" t="s">
        <v>199</v>
      </c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2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6" t="s">
        <v>215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3" t="s">
        <v>20</v>
      </c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23"/>
      <c r="Q6" s="407"/>
      <c r="R6" s="74"/>
      <c r="S6"/>
      <c r="T6"/>
      <c r="U6"/>
    </row>
    <row r="7" spans="1:21" s="44" customFormat="1" ht="30.7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>H8+H9+H10+H13</f>
        <v>0</v>
      </c>
      <c r="I7" s="192">
        <f>I8+I9+I10+I13</f>
        <v>0</v>
      </c>
      <c r="J7" s="192">
        <f>J8+J9+J10+J13</f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3.75" customHeight="1">
      <c r="A8" s="99"/>
      <c r="B8" s="194"/>
      <c r="C8" s="320" t="s">
        <v>162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200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4"/>
      <c r="C12" s="196" t="s">
        <v>238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193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4"/>
      <c r="C20" s="206" t="s">
        <v>201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4"/>
      <c r="C21" s="206" t="s">
        <v>239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4"/>
      <c r="C23" s="202" t="s">
        <v>202</v>
      </c>
      <c r="D23" s="191"/>
      <c r="E23" s="126"/>
      <c r="F23" s="126"/>
      <c r="G23" s="195"/>
      <c r="H23" s="126"/>
      <c r="I23" s="126"/>
      <c r="J23" s="126"/>
      <c r="K23" s="126"/>
      <c r="L23" s="126"/>
      <c r="M23" s="126"/>
      <c r="N23" s="195"/>
      <c r="O23" s="126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4"/>
      <c r="C24" s="202" t="s">
        <v>240</v>
      </c>
      <c r="D24" s="191"/>
      <c r="E24" s="195"/>
      <c r="F24" s="195"/>
      <c r="G24" s="126"/>
      <c r="H24" s="126"/>
      <c r="I24" s="195"/>
      <c r="J24" s="195"/>
      <c r="K24" s="126"/>
      <c r="L24" s="195"/>
      <c r="M24" s="126"/>
      <c r="N24" s="126"/>
      <c r="O24" s="195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3" t="s">
        <v>150</v>
      </c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5"/>
      <c r="R26" s="74"/>
      <c r="S26"/>
      <c r="T26"/>
      <c r="U26"/>
    </row>
    <row r="27" spans="1:21" s="51" customFormat="1" ht="30" customHeight="1">
      <c r="A27" s="104"/>
      <c r="B27" s="194" t="s">
        <v>30</v>
      </c>
      <c r="C27" s="317" t="s">
        <v>163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17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17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18" t="s">
        <v>164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2" t="s">
        <v>19</v>
      </c>
      <c r="C31" s="318" t="s">
        <v>165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1" t="s">
        <v>166</v>
      </c>
      <c r="C32" s="317" t="s">
        <v>167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1" t="s">
        <v>168</v>
      </c>
      <c r="C33" s="317" t="s">
        <v>176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1" t="s">
        <v>169</v>
      </c>
      <c r="C34" s="317" t="s">
        <v>177</v>
      </c>
      <c r="D34" s="191"/>
      <c r="E34" s="213"/>
      <c r="F34" s="213"/>
      <c r="G34" s="195"/>
      <c r="H34" s="213"/>
      <c r="I34" s="213"/>
      <c r="J34" s="213"/>
      <c r="K34" s="195"/>
      <c r="L34" s="213"/>
      <c r="M34" s="213"/>
      <c r="N34" s="213"/>
      <c r="O34" s="213"/>
      <c r="P34" s="195"/>
      <c r="Q34" s="207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1" t="s">
        <v>170</v>
      </c>
      <c r="C35" s="317" t="s">
        <v>178</v>
      </c>
      <c r="D35" s="191"/>
      <c r="E35" s="195"/>
      <c r="F35" s="213"/>
      <c r="G35" s="213"/>
      <c r="H35" s="213"/>
      <c r="I35" s="213"/>
      <c r="J35" s="213"/>
      <c r="K35" s="213"/>
      <c r="L35" s="195"/>
      <c r="M35" s="213"/>
      <c r="N35" s="213"/>
      <c r="O35" s="213"/>
      <c r="P35" s="213"/>
      <c r="Q35" s="207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1" t="s">
        <v>171</v>
      </c>
      <c r="C36" s="317" t="s">
        <v>179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195"/>
      <c r="O36" s="213"/>
      <c r="P36" s="213"/>
      <c r="Q36" s="207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1" t="s">
        <v>172</v>
      </c>
      <c r="C37" s="317" t="s">
        <v>180</v>
      </c>
      <c r="D37" s="191"/>
      <c r="E37" s="213"/>
      <c r="F37" s="213"/>
      <c r="G37" s="213"/>
      <c r="H37" s="213"/>
      <c r="I37" s="195"/>
      <c r="J37" s="213"/>
      <c r="K37" s="213"/>
      <c r="L37" s="213"/>
      <c r="M37" s="213"/>
      <c r="N37" s="213"/>
      <c r="O37" s="213"/>
      <c r="P37" s="213"/>
      <c r="Q37" s="207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1" t="s">
        <v>173</v>
      </c>
      <c r="C38" s="317" t="s">
        <v>181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1" t="s">
        <v>174</v>
      </c>
      <c r="C39" s="317" t="s">
        <v>182</v>
      </c>
      <c r="D39" s="191"/>
      <c r="E39" s="213"/>
      <c r="F39" s="213"/>
      <c r="G39" s="195"/>
      <c r="H39" s="213"/>
      <c r="I39" s="213"/>
      <c r="J39" s="195"/>
      <c r="K39" s="213"/>
      <c r="L39" s="213"/>
      <c r="M39" s="213"/>
      <c r="N39" s="213"/>
      <c r="O39" s="213"/>
      <c r="P39" s="213"/>
      <c r="Q39" s="207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1" t="s">
        <v>175</v>
      </c>
      <c r="C40" s="317" t="s">
        <v>183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2" t="s">
        <v>36</v>
      </c>
      <c r="C41" s="318" t="s">
        <v>189</v>
      </c>
      <c r="D41" s="191"/>
      <c r="E41" s="199">
        <f>E30-E31</f>
        <v>0</v>
      </c>
      <c r="F41" s="199">
        <f aca="true" t="shared" si="10" ref="F41:O41">F30-F31</f>
        <v>0</v>
      </c>
      <c r="G41" s="199">
        <f t="shared" si="10"/>
        <v>0</v>
      </c>
      <c r="H41" s="199">
        <f t="shared" si="10"/>
        <v>0</v>
      </c>
      <c r="I41" s="199">
        <f t="shared" si="10"/>
        <v>0</v>
      </c>
      <c r="J41" s="199">
        <f t="shared" si="10"/>
        <v>0</v>
      </c>
      <c r="K41" s="199">
        <f t="shared" si="10"/>
        <v>0</v>
      </c>
      <c r="L41" s="199">
        <f t="shared" si="10"/>
        <v>0</v>
      </c>
      <c r="M41" s="199">
        <f t="shared" si="10"/>
        <v>0</v>
      </c>
      <c r="N41" s="199">
        <f t="shared" si="10"/>
        <v>0</v>
      </c>
      <c r="O41" s="199">
        <f t="shared" si="10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2" t="s">
        <v>37</v>
      </c>
      <c r="C42" s="319" t="s">
        <v>184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1" ref="H42:O42">H43-H44+H45</f>
        <v>0</v>
      </c>
      <c r="I42" s="199">
        <f t="shared" si="11"/>
        <v>0</v>
      </c>
      <c r="J42" s="199">
        <f t="shared" si="11"/>
        <v>0</v>
      </c>
      <c r="K42" s="199">
        <f t="shared" si="11"/>
        <v>0</v>
      </c>
      <c r="L42" s="199">
        <f t="shared" si="11"/>
        <v>0</v>
      </c>
      <c r="M42" s="199">
        <f t="shared" si="11"/>
        <v>0</v>
      </c>
      <c r="N42" s="199">
        <f t="shared" si="11"/>
        <v>0</v>
      </c>
      <c r="O42" s="199">
        <f t="shared" si="11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0" t="s">
        <v>190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0" t="s">
        <v>191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0" t="s">
        <v>249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0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0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0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2" t="s">
        <v>104</v>
      </c>
      <c r="C49" s="318" t="s">
        <v>185</v>
      </c>
      <c r="D49" s="191"/>
      <c r="E49" s="192">
        <f>E42+E46+E47+E48</f>
        <v>0</v>
      </c>
      <c r="F49" s="192">
        <f aca="true" t="shared" si="13" ref="F49:O49">F42+F46+F47+F48</f>
        <v>0</v>
      </c>
      <c r="G49" s="192">
        <f t="shared" si="13"/>
        <v>0</v>
      </c>
      <c r="H49" s="192">
        <f t="shared" si="13"/>
        <v>0</v>
      </c>
      <c r="I49" s="192">
        <f t="shared" si="13"/>
        <v>0</v>
      </c>
      <c r="J49" s="192">
        <f t="shared" si="13"/>
        <v>0</v>
      </c>
      <c r="K49" s="192">
        <f t="shared" si="13"/>
        <v>0</v>
      </c>
      <c r="L49" s="192">
        <f t="shared" si="13"/>
        <v>0</v>
      </c>
      <c r="M49" s="192">
        <f t="shared" si="13"/>
        <v>0</v>
      </c>
      <c r="N49" s="192">
        <f t="shared" si="13"/>
        <v>0</v>
      </c>
      <c r="O49" s="192">
        <f t="shared" si="13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8" t="s">
        <v>87</v>
      </c>
      <c r="C50" s="23" t="s">
        <v>186</v>
      </c>
      <c r="D50" s="191"/>
      <c r="E50" s="215">
        <f>E41-E49</f>
        <v>0</v>
      </c>
      <c r="F50" s="215">
        <f>F41-F49</f>
        <v>0</v>
      </c>
      <c r="G50" s="215">
        <f aca="true" t="shared" si="14" ref="G50:P50">G41-G49</f>
        <v>0</v>
      </c>
      <c r="H50" s="215">
        <f t="shared" si="14"/>
        <v>0</v>
      </c>
      <c r="I50" s="215">
        <f t="shared" si="14"/>
        <v>0</v>
      </c>
      <c r="J50" s="215">
        <f t="shared" si="14"/>
        <v>0</v>
      </c>
      <c r="K50" s="215">
        <f t="shared" si="14"/>
        <v>0</v>
      </c>
      <c r="L50" s="215">
        <f t="shared" si="14"/>
        <v>0</v>
      </c>
      <c r="M50" s="215">
        <f t="shared" si="14"/>
        <v>0</v>
      </c>
      <c r="N50" s="215">
        <f t="shared" si="14"/>
        <v>0</v>
      </c>
      <c r="O50" s="215">
        <f t="shared" si="14"/>
        <v>0</v>
      </c>
      <c r="P50" s="215">
        <f t="shared" si="14"/>
        <v>0</v>
      </c>
      <c r="Q50" s="307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187</v>
      </c>
      <c r="D52" s="191"/>
      <c r="E52" s="220">
        <f>E25+E50</f>
        <v>0</v>
      </c>
      <c r="F52" s="220">
        <f aca="true" t="shared" si="15" ref="F52:O52">F25+F50</f>
        <v>0</v>
      </c>
      <c r="G52" s="220">
        <f t="shared" si="15"/>
        <v>0</v>
      </c>
      <c r="H52" s="220">
        <f t="shared" si="15"/>
        <v>0</v>
      </c>
      <c r="I52" s="220">
        <f t="shared" si="15"/>
        <v>0</v>
      </c>
      <c r="J52" s="220">
        <f t="shared" si="15"/>
        <v>0</v>
      </c>
      <c r="K52" s="220">
        <f t="shared" si="15"/>
        <v>0</v>
      </c>
      <c r="L52" s="220">
        <f t="shared" si="15"/>
        <v>0</v>
      </c>
      <c r="M52" s="220">
        <f t="shared" si="15"/>
        <v>0</v>
      </c>
      <c r="N52" s="220">
        <f t="shared" si="15"/>
        <v>0</v>
      </c>
      <c r="O52" s="220">
        <f t="shared" si="15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6.5" customHeight="1">
      <c r="A53" s="106"/>
      <c r="B53" s="208" t="s">
        <v>71</v>
      </c>
      <c r="C53" s="313" t="s">
        <v>70</v>
      </c>
      <c r="D53" s="226">
        <f>'FN An 1 I'!Q54</f>
        <v>0</v>
      </c>
      <c r="E53" s="220">
        <f>D53</f>
        <v>0</v>
      </c>
      <c r="F53" s="220">
        <f aca="true" t="shared" si="16" ref="F53:P53">E54</f>
        <v>0</v>
      </c>
      <c r="G53" s="220">
        <f t="shared" si="16"/>
        <v>0</v>
      </c>
      <c r="H53" s="220">
        <f>G54</f>
        <v>0</v>
      </c>
      <c r="I53" s="220">
        <f t="shared" si="16"/>
        <v>0</v>
      </c>
      <c r="J53" s="220">
        <f t="shared" si="16"/>
        <v>0</v>
      </c>
      <c r="K53" s="220">
        <f t="shared" si="16"/>
        <v>0</v>
      </c>
      <c r="L53" s="220">
        <f t="shared" si="16"/>
        <v>0</v>
      </c>
      <c r="M53" s="220">
        <f t="shared" si="16"/>
        <v>0</v>
      </c>
      <c r="N53" s="220">
        <f t="shared" si="16"/>
        <v>0</v>
      </c>
      <c r="O53" s="220">
        <f t="shared" si="16"/>
        <v>0</v>
      </c>
      <c r="P53" s="220">
        <f t="shared" si="16"/>
        <v>0</v>
      </c>
      <c r="Q53" s="311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188</v>
      </c>
      <c r="C54" s="223" t="s">
        <v>192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7" ref="G54:O54">G52+G53</f>
        <v>0</v>
      </c>
      <c r="H54" s="224">
        <f t="shared" si="17"/>
        <v>0</v>
      </c>
      <c r="I54" s="224">
        <f t="shared" si="17"/>
        <v>0</v>
      </c>
      <c r="J54" s="224">
        <f t="shared" si="17"/>
        <v>0</v>
      </c>
      <c r="K54" s="224">
        <f t="shared" si="17"/>
        <v>0</v>
      </c>
      <c r="L54" s="224">
        <f t="shared" si="17"/>
        <v>0</v>
      </c>
      <c r="M54" s="224">
        <f t="shared" si="17"/>
        <v>0</v>
      </c>
      <c r="N54" s="224">
        <f t="shared" si="17"/>
        <v>0</v>
      </c>
      <c r="O54" s="224">
        <f t="shared" si="17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A012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C4" sqref="C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8" t="s">
        <v>197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10"/>
      <c r="N2" s="414" t="s">
        <v>140</v>
      </c>
      <c r="O2" s="415"/>
      <c r="P2" s="415"/>
      <c r="Q2" s="416"/>
      <c r="R2" s="74"/>
      <c r="S2" s="22"/>
      <c r="T2" s="22"/>
      <c r="U2" s="22"/>
    </row>
    <row r="3" spans="1:21" s="43" customFormat="1" ht="34.5" customHeight="1">
      <c r="A3" s="99"/>
      <c r="B3" s="411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3"/>
      <c r="N3" s="417"/>
      <c r="O3" s="418"/>
      <c r="P3" s="418"/>
      <c r="Q3" s="419"/>
      <c r="R3" s="74"/>
      <c r="S3" s="22"/>
      <c r="T3" s="22"/>
      <c r="U3" s="22"/>
    </row>
    <row r="4" spans="1:21" s="43" customFormat="1" ht="15.75">
      <c r="A4" s="99"/>
      <c r="B4" s="36"/>
      <c r="C4" s="23" t="s">
        <v>252</v>
      </c>
      <c r="D4" s="28"/>
      <c r="E4" s="420" t="s">
        <v>244</v>
      </c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2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4" t="s">
        <v>246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3" t="s">
        <v>20</v>
      </c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23"/>
      <c r="Q6" s="407"/>
      <c r="R6" s="74"/>
      <c r="S6"/>
      <c r="T6"/>
      <c r="U6"/>
    </row>
    <row r="7" spans="1:21" s="44" customFormat="1" ht="30.7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 t="shared" si="0"/>
        <v>0</v>
      </c>
      <c r="I7" s="192">
        <f t="shared" si="0"/>
        <v>0</v>
      </c>
      <c r="J7" s="192">
        <f t="shared" si="0"/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3.75" customHeight="1">
      <c r="A8" s="99"/>
      <c r="B8" s="194"/>
      <c r="C8" s="320" t="s">
        <v>162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200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4"/>
      <c r="C12" s="196" t="s">
        <v>238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193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4"/>
      <c r="C20" s="206" t="s">
        <v>201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4"/>
      <c r="C21" s="206" t="s">
        <v>239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4"/>
      <c r="C23" s="202" t="s">
        <v>202</v>
      </c>
      <c r="D23" s="191"/>
      <c r="E23" s="126"/>
      <c r="F23" s="126"/>
      <c r="G23" s="195"/>
      <c r="H23" s="126"/>
      <c r="I23" s="126"/>
      <c r="J23" s="126"/>
      <c r="K23" s="126"/>
      <c r="L23" s="126"/>
      <c r="M23" s="126"/>
      <c r="N23" s="195"/>
      <c r="O23" s="126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4"/>
      <c r="C24" s="202" t="s">
        <v>240</v>
      </c>
      <c r="D24" s="191"/>
      <c r="E24" s="195"/>
      <c r="F24" s="195"/>
      <c r="G24" s="126"/>
      <c r="H24" s="126"/>
      <c r="I24" s="195"/>
      <c r="J24" s="195"/>
      <c r="K24" s="126"/>
      <c r="L24" s="195"/>
      <c r="M24" s="126"/>
      <c r="N24" s="126"/>
      <c r="O24" s="195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3" t="s">
        <v>150</v>
      </c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5"/>
      <c r="R26" s="74"/>
      <c r="S26"/>
      <c r="T26"/>
      <c r="U26"/>
    </row>
    <row r="27" spans="1:21" s="51" customFormat="1" ht="30" customHeight="1">
      <c r="A27" s="104"/>
      <c r="B27" s="194" t="s">
        <v>30</v>
      </c>
      <c r="C27" s="317" t="s">
        <v>163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17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17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18" t="s">
        <v>164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2" t="s">
        <v>19</v>
      </c>
      <c r="C31" s="318" t="s">
        <v>165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1" t="s">
        <v>166</v>
      </c>
      <c r="C32" s="317" t="s">
        <v>167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1" t="s">
        <v>168</v>
      </c>
      <c r="C33" s="317" t="s">
        <v>176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1" t="s">
        <v>169</v>
      </c>
      <c r="C34" s="317" t="s">
        <v>177</v>
      </c>
      <c r="D34" s="191"/>
      <c r="E34" s="213"/>
      <c r="F34" s="213"/>
      <c r="G34" s="195"/>
      <c r="H34" s="213"/>
      <c r="I34" s="213"/>
      <c r="J34" s="213"/>
      <c r="K34" s="195"/>
      <c r="L34" s="213"/>
      <c r="M34" s="213"/>
      <c r="N34" s="213"/>
      <c r="O34" s="213"/>
      <c r="P34" s="195"/>
      <c r="Q34" s="207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1" t="s">
        <v>170</v>
      </c>
      <c r="C35" s="317" t="s">
        <v>178</v>
      </c>
      <c r="D35" s="191"/>
      <c r="E35" s="195"/>
      <c r="F35" s="213"/>
      <c r="G35" s="213"/>
      <c r="H35" s="213"/>
      <c r="I35" s="213"/>
      <c r="J35" s="213"/>
      <c r="K35" s="213"/>
      <c r="L35" s="195"/>
      <c r="M35" s="213"/>
      <c r="N35" s="213"/>
      <c r="O35" s="213"/>
      <c r="P35" s="213"/>
      <c r="Q35" s="207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1" t="s">
        <v>171</v>
      </c>
      <c r="C36" s="317" t="s">
        <v>179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195"/>
      <c r="O36" s="213"/>
      <c r="P36" s="213"/>
      <c r="Q36" s="207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1" t="s">
        <v>172</v>
      </c>
      <c r="C37" s="317" t="s">
        <v>180</v>
      </c>
      <c r="D37" s="191"/>
      <c r="E37" s="213"/>
      <c r="F37" s="213"/>
      <c r="G37" s="213"/>
      <c r="H37" s="213"/>
      <c r="I37" s="195"/>
      <c r="J37" s="213"/>
      <c r="K37" s="213"/>
      <c r="L37" s="213"/>
      <c r="M37" s="213"/>
      <c r="N37" s="213"/>
      <c r="O37" s="213"/>
      <c r="P37" s="213"/>
      <c r="Q37" s="207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1" t="s">
        <v>173</v>
      </c>
      <c r="C38" s="317" t="s">
        <v>181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1" t="s">
        <v>174</v>
      </c>
      <c r="C39" s="317" t="s">
        <v>182</v>
      </c>
      <c r="D39" s="191"/>
      <c r="E39" s="213"/>
      <c r="F39" s="213"/>
      <c r="G39" s="195"/>
      <c r="H39" s="213"/>
      <c r="I39" s="213"/>
      <c r="J39" s="195"/>
      <c r="K39" s="213"/>
      <c r="L39" s="213"/>
      <c r="M39" s="213"/>
      <c r="N39" s="213"/>
      <c r="O39" s="213"/>
      <c r="P39" s="213"/>
      <c r="Q39" s="207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1" t="s">
        <v>175</v>
      </c>
      <c r="C40" s="317" t="s">
        <v>183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2" t="s">
        <v>36</v>
      </c>
      <c r="C41" s="318" t="s">
        <v>189</v>
      </c>
      <c r="D41" s="191"/>
      <c r="E41" s="199">
        <f>E30-E31</f>
        <v>0</v>
      </c>
      <c r="F41" s="199">
        <f aca="true" t="shared" si="10" ref="F41:O41">F30-F31</f>
        <v>0</v>
      </c>
      <c r="G41" s="199">
        <f t="shared" si="10"/>
        <v>0</v>
      </c>
      <c r="H41" s="199">
        <f t="shared" si="10"/>
        <v>0</v>
      </c>
      <c r="I41" s="199">
        <f t="shared" si="10"/>
        <v>0</v>
      </c>
      <c r="J41" s="199">
        <f t="shared" si="10"/>
        <v>0</v>
      </c>
      <c r="K41" s="199">
        <f t="shared" si="10"/>
        <v>0</v>
      </c>
      <c r="L41" s="199">
        <f t="shared" si="10"/>
        <v>0</v>
      </c>
      <c r="M41" s="199">
        <f t="shared" si="10"/>
        <v>0</v>
      </c>
      <c r="N41" s="199">
        <f t="shared" si="10"/>
        <v>0</v>
      </c>
      <c r="O41" s="199">
        <f t="shared" si="10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2" t="s">
        <v>37</v>
      </c>
      <c r="C42" s="319" t="s">
        <v>184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1" ref="H42:O42">H43-H44+H45</f>
        <v>0</v>
      </c>
      <c r="I42" s="199">
        <f t="shared" si="11"/>
        <v>0</v>
      </c>
      <c r="J42" s="199">
        <f t="shared" si="11"/>
        <v>0</v>
      </c>
      <c r="K42" s="199">
        <f t="shared" si="11"/>
        <v>0</v>
      </c>
      <c r="L42" s="199">
        <f t="shared" si="11"/>
        <v>0</v>
      </c>
      <c r="M42" s="199">
        <f t="shared" si="11"/>
        <v>0</v>
      </c>
      <c r="N42" s="199">
        <f t="shared" si="11"/>
        <v>0</v>
      </c>
      <c r="O42" s="199">
        <f t="shared" si="11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0" t="s">
        <v>190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0" t="s">
        <v>191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0" t="s">
        <v>249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0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0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0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2" t="s">
        <v>104</v>
      </c>
      <c r="C49" s="318" t="s">
        <v>185</v>
      </c>
      <c r="D49" s="191"/>
      <c r="E49" s="192">
        <f>E42+E46+E47+E48</f>
        <v>0</v>
      </c>
      <c r="F49" s="192">
        <f aca="true" t="shared" si="13" ref="F49:O49">F42+F46+F47+F48</f>
        <v>0</v>
      </c>
      <c r="G49" s="192">
        <f t="shared" si="13"/>
        <v>0</v>
      </c>
      <c r="H49" s="192">
        <f t="shared" si="13"/>
        <v>0</v>
      </c>
      <c r="I49" s="192">
        <f t="shared" si="13"/>
        <v>0</v>
      </c>
      <c r="J49" s="192">
        <f t="shared" si="13"/>
        <v>0</v>
      </c>
      <c r="K49" s="192">
        <f t="shared" si="13"/>
        <v>0</v>
      </c>
      <c r="L49" s="192">
        <f t="shared" si="13"/>
        <v>0</v>
      </c>
      <c r="M49" s="192">
        <f t="shared" si="13"/>
        <v>0</v>
      </c>
      <c r="N49" s="192">
        <f t="shared" si="13"/>
        <v>0</v>
      </c>
      <c r="O49" s="192">
        <f t="shared" si="13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8" t="s">
        <v>87</v>
      </c>
      <c r="C50" s="23" t="s">
        <v>186</v>
      </c>
      <c r="D50" s="191"/>
      <c r="E50" s="215">
        <f>E41-E49</f>
        <v>0</v>
      </c>
      <c r="F50" s="215">
        <f>F41-F49</f>
        <v>0</v>
      </c>
      <c r="G50" s="215">
        <f aca="true" t="shared" si="14" ref="G50:P50">G41-G49</f>
        <v>0</v>
      </c>
      <c r="H50" s="215">
        <f t="shared" si="14"/>
        <v>0</v>
      </c>
      <c r="I50" s="215">
        <f t="shared" si="14"/>
        <v>0</v>
      </c>
      <c r="J50" s="215">
        <f t="shared" si="14"/>
        <v>0</v>
      </c>
      <c r="K50" s="215">
        <f t="shared" si="14"/>
        <v>0</v>
      </c>
      <c r="L50" s="215">
        <f t="shared" si="14"/>
        <v>0</v>
      </c>
      <c r="M50" s="215">
        <f t="shared" si="14"/>
        <v>0</v>
      </c>
      <c r="N50" s="215">
        <f t="shared" si="14"/>
        <v>0</v>
      </c>
      <c r="O50" s="215">
        <f t="shared" si="14"/>
        <v>0</v>
      </c>
      <c r="P50" s="215">
        <f t="shared" si="14"/>
        <v>0</v>
      </c>
      <c r="Q50" s="307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187</v>
      </c>
      <c r="D52" s="191"/>
      <c r="E52" s="220">
        <f>E25+E50</f>
        <v>0</v>
      </c>
      <c r="F52" s="220">
        <f aca="true" t="shared" si="15" ref="F52:O52">F25+F50</f>
        <v>0</v>
      </c>
      <c r="G52" s="220">
        <f t="shared" si="15"/>
        <v>0</v>
      </c>
      <c r="H52" s="220">
        <f t="shared" si="15"/>
        <v>0</v>
      </c>
      <c r="I52" s="220">
        <f t="shared" si="15"/>
        <v>0</v>
      </c>
      <c r="J52" s="220">
        <f t="shared" si="15"/>
        <v>0</v>
      </c>
      <c r="K52" s="220">
        <f t="shared" si="15"/>
        <v>0</v>
      </c>
      <c r="L52" s="220">
        <f t="shared" si="15"/>
        <v>0</v>
      </c>
      <c r="M52" s="220">
        <f t="shared" si="15"/>
        <v>0</v>
      </c>
      <c r="N52" s="220">
        <f t="shared" si="15"/>
        <v>0</v>
      </c>
      <c r="O52" s="220">
        <f t="shared" si="15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6.5" customHeight="1">
      <c r="A53" s="106"/>
      <c r="B53" s="208" t="s">
        <v>71</v>
      </c>
      <c r="C53" s="313" t="s">
        <v>70</v>
      </c>
      <c r="D53" s="226">
        <f>'FN An 2 I '!Q54</f>
        <v>0</v>
      </c>
      <c r="E53" s="220">
        <f>D53</f>
        <v>0</v>
      </c>
      <c r="F53" s="220">
        <f aca="true" t="shared" si="16" ref="F53:P53">E54</f>
        <v>0</v>
      </c>
      <c r="G53" s="220">
        <f t="shared" si="16"/>
        <v>0</v>
      </c>
      <c r="H53" s="220">
        <f>G54</f>
        <v>0</v>
      </c>
      <c r="I53" s="220">
        <f t="shared" si="16"/>
        <v>0</v>
      </c>
      <c r="J53" s="220">
        <f t="shared" si="16"/>
        <v>0</v>
      </c>
      <c r="K53" s="220">
        <f t="shared" si="16"/>
        <v>0</v>
      </c>
      <c r="L53" s="220">
        <f t="shared" si="16"/>
        <v>0</v>
      </c>
      <c r="M53" s="220">
        <f t="shared" si="16"/>
        <v>0</v>
      </c>
      <c r="N53" s="220">
        <f t="shared" si="16"/>
        <v>0</v>
      </c>
      <c r="O53" s="220">
        <f t="shared" si="16"/>
        <v>0</v>
      </c>
      <c r="P53" s="220">
        <f t="shared" si="16"/>
        <v>0</v>
      </c>
      <c r="Q53" s="311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188</v>
      </c>
      <c r="C54" s="223" t="s">
        <v>192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7" ref="G54:O54">G52+G53</f>
        <v>0</v>
      </c>
      <c r="H54" s="224">
        <f t="shared" si="17"/>
        <v>0</v>
      </c>
      <c r="I54" s="224">
        <f t="shared" si="17"/>
        <v>0</v>
      </c>
      <c r="J54" s="224">
        <f t="shared" si="17"/>
        <v>0</v>
      </c>
      <c r="K54" s="224">
        <f t="shared" si="17"/>
        <v>0</v>
      </c>
      <c r="L54" s="224">
        <f t="shared" si="17"/>
        <v>0</v>
      </c>
      <c r="M54" s="224">
        <f t="shared" si="17"/>
        <v>0</v>
      </c>
      <c r="N54" s="224">
        <f t="shared" si="17"/>
        <v>0</v>
      </c>
      <c r="O54" s="224">
        <f t="shared" si="17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A012" sheet="1" objects="1" scenarios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zoomScale="90" zoomScaleNormal="90" zoomScaleSheetLayoutView="50" zoomScalePageLayoutView="0" workbookViewId="0" topLeftCell="A1">
      <selection activeCell="C4" sqref="C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1" t="s">
        <v>198</v>
      </c>
      <c r="C2" s="432"/>
      <c r="D2" s="432"/>
      <c r="E2" s="432"/>
      <c r="F2" s="433"/>
      <c r="G2" s="425" t="s">
        <v>141</v>
      </c>
      <c r="H2" s="426"/>
      <c r="I2" s="427"/>
      <c r="J2" s="74"/>
      <c r="K2" s="22"/>
      <c r="L2" s="22"/>
      <c r="M2" s="22"/>
    </row>
    <row r="3" spans="1:13" s="43" customFormat="1" ht="18.75" customHeight="1">
      <c r="A3" s="99"/>
      <c r="B3" s="434"/>
      <c r="C3" s="435"/>
      <c r="D3" s="435"/>
      <c r="E3" s="435"/>
      <c r="F3" s="436"/>
      <c r="G3" s="428"/>
      <c r="H3" s="429"/>
      <c r="I3" s="430"/>
      <c r="J3" s="74"/>
      <c r="K3" s="22"/>
      <c r="L3" s="22"/>
      <c r="M3" s="22"/>
    </row>
    <row r="4" spans="1:13" s="43" customFormat="1" ht="15.75">
      <c r="A4" s="99"/>
      <c r="B4" s="36"/>
      <c r="C4" s="23" t="s">
        <v>252</v>
      </c>
      <c r="D4" s="28"/>
      <c r="E4" s="437"/>
      <c r="F4" s="438"/>
      <c r="G4" s="438"/>
      <c r="H4" s="438"/>
      <c r="I4" s="439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8" t="s">
        <v>19</v>
      </c>
      <c r="C6" s="403" t="s">
        <v>20</v>
      </c>
      <c r="D6" s="404"/>
      <c r="E6" s="404"/>
      <c r="F6" s="404"/>
      <c r="G6" s="404"/>
      <c r="H6" s="404"/>
      <c r="I6" s="405"/>
      <c r="J6" s="74"/>
      <c r="K6"/>
      <c r="L6"/>
      <c r="M6"/>
    </row>
    <row r="7" spans="1:13" s="44" customFormat="1" ht="21.75" customHeight="1">
      <c r="A7" s="100"/>
      <c r="B7" s="189" t="s">
        <v>21</v>
      </c>
      <c r="C7" s="190" t="s">
        <v>74</v>
      </c>
      <c r="D7" s="191"/>
      <c r="E7" s="227">
        <f>SUM(E8:E10)+E13</f>
        <v>0</v>
      </c>
      <c r="F7" s="227">
        <f>SUM(F8:F10)+F13</f>
        <v>0</v>
      </c>
      <c r="G7" s="227">
        <f>SUM(G8:G10)+G13</f>
        <v>0</v>
      </c>
      <c r="H7" s="227">
        <f>SUM(H8:H10)+H13</f>
        <v>0</v>
      </c>
      <c r="I7" s="308">
        <f>SUM(I8:I10)+I13</f>
        <v>0</v>
      </c>
      <c r="J7" s="74"/>
      <c r="K7"/>
      <c r="L7"/>
      <c r="M7"/>
    </row>
    <row r="8" spans="1:34" s="43" customFormat="1" ht="32.25" customHeight="1">
      <c r="A8" s="99"/>
      <c r="B8" s="194"/>
      <c r="C8" s="320" t="s">
        <v>161</v>
      </c>
      <c r="D8" s="191"/>
      <c r="E8" s="195"/>
      <c r="F8" s="195"/>
      <c r="G8" s="195"/>
      <c r="H8" s="195"/>
      <c r="I8" s="309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309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4"/>
      <c r="C10" s="196" t="s">
        <v>57</v>
      </c>
      <c r="D10" s="191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4"/>
      <c r="C11" s="197" t="s">
        <v>200</v>
      </c>
      <c r="D11" s="198"/>
      <c r="E11" s="195"/>
      <c r="F11" s="195"/>
      <c r="G11" s="195"/>
      <c r="H11" s="195"/>
      <c r="I11" s="309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4"/>
      <c r="C12" s="196" t="s">
        <v>238</v>
      </c>
      <c r="D12" s="198"/>
      <c r="E12" s="195"/>
      <c r="F12" s="195"/>
      <c r="G12" s="195"/>
      <c r="H12" s="195"/>
      <c r="I12" s="309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4"/>
      <c r="C13" s="320" t="s">
        <v>193</v>
      </c>
      <c r="D13" s="191"/>
      <c r="E13" s="195"/>
      <c r="F13" s="195"/>
      <c r="G13" s="195"/>
      <c r="H13" s="195"/>
      <c r="I13" s="309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>SUM(G15:G17)</f>
        <v>0</v>
      </c>
      <c r="H14" s="192">
        <f>SUM(H15:H17)</f>
        <v>0</v>
      </c>
      <c r="I14" s="193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309"/>
      <c r="J15" s="74"/>
      <c r="K15"/>
      <c r="L15"/>
      <c r="M15"/>
    </row>
    <row r="16" spans="1:13" s="43" customFormat="1" ht="29.25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309"/>
      <c r="J16" s="74"/>
      <c r="K16"/>
      <c r="L16"/>
      <c r="M16"/>
    </row>
    <row r="17" spans="1:14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309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>F19+F22</f>
        <v>0</v>
      </c>
      <c r="G18" s="199">
        <f>G19+G22</f>
        <v>0</v>
      </c>
      <c r="H18" s="199">
        <f>H19+H22</f>
        <v>0</v>
      </c>
      <c r="I18" s="200">
        <f>I19+I22</f>
        <v>0</v>
      </c>
      <c r="J18" s="74"/>
      <c r="K18"/>
      <c r="L18"/>
      <c r="M18"/>
    </row>
    <row r="19" spans="1:28" s="49" customFormat="1" ht="30" customHeight="1">
      <c r="A19" s="102"/>
      <c r="B19" s="201"/>
      <c r="C19" s="202" t="s">
        <v>147</v>
      </c>
      <c r="D19" s="203"/>
      <c r="E19" s="204">
        <f>SUM(E20:E21)</f>
        <v>0</v>
      </c>
      <c r="F19" s="204">
        <f>SUM(F20:F21)</f>
        <v>0</v>
      </c>
      <c r="G19" s="204">
        <f>SUM(G20:G21)</f>
        <v>0</v>
      </c>
      <c r="H19" s="204">
        <f>SUM(H20:H21)</f>
        <v>0</v>
      </c>
      <c r="I19" s="205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4"/>
      <c r="C20" s="206" t="s">
        <v>201</v>
      </c>
      <c r="D20" s="191"/>
      <c r="E20" s="195"/>
      <c r="F20" s="195"/>
      <c r="G20" s="195"/>
      <c r="H20" s="195"/>
      <c r="I20" s="309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4"/>
      <c r="C21" s="206" t="s">
        <v>241</v>
      </c>
      <c r="D21" s="191"/>
      <c r="E21" s="195"/>
      <c r="F21" s="195"/>
      <c r="G21" s="195"/>
      <c r="H21" s="195"/>
      <c r="I21" s="309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1"/>
      <c r="C22" s="202" t="s">
        <v>148</v>
      </c>
      <c r="D22" s="191"/>
      <c r="E22" s="204">
        <f>SUM(E23:E24)</f>
        <v>0</v>
      </c>
      <c r="F22" s="204">
        <f>SUM(F23:F24)</f>
        <v>0</v>
      </c>
      <c r="G22" s="204">
        <f>SUM(G23:G24)</f>
        <v>0</v>
      </c>
      <c r="H22" s="204">
        <f>SUM(H23:H24)</f>
        <v>0</v>
      </c>
      <c r="I22" s="205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4"/>
      <c r="C23" s="202" t="s">
        <v>202</v>
      </c>
      <c r="D23" s="191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4"/>
      <c r="C24" s="202" t="s">
        <v>242</v>
      </c>
      <c r="D24" s="191"/>
      <c r="E24" s="195"/>
      <c r="F24" s="195"/>
      <c r="G24" s="195"/>
      <c r="H24" s="195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1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8" t="s">
        <v>31</v>
      </c>
      <c r="C26" s="403" t="s">
        <v>150</v>
      </c>
      <c r="D26" s="404"/>
      <c r="E26" s="404"/>
      <c r="F26" s="404"/>
      <c r="G26" s="404"/>
      <c r="H26" s="404"/>
      <c r="I26" s="405"/>
      <c r="J26" s="74"/>
      <c r="K26"/>
      <c r="L26"/>
      <c r="M26"/>
    </row>
    <row r="27" spans="1:13" s="51" customFormat="1" ht="18" customHeight="1">
      <c r="A27" s="104"/>
      <c r="B27" s="194" t="s">
        <v>30</v>
      </c>
      <c r="C27" s="202" t="s">
        <v>163</v>
      </c>
      <c r="D27" s="191"/>
      <c r="E27" s="213"/>
      <c r="F27" s="213"/>
      <c r="G27" s="213"/>
      <c r="H27" s="213"/>
      <c r="I27" s="310"/>
      <c r="J27" s="74"/>
      <c r="K27"/>
      <c r="L27"/>
      <c r="M27"/>
    </row>
    <row r="28" spans="1:13" s="42" customFormat="1" ht="18.75" customHeight="1">
      <c r="A28" s="105"/>
      <c r="B28" s="194" t="s">
        <v>32</v>
      </c>
      <c r="C28" s="202" t="s">
        <v>151</v>
      </c>
      <c r="D28" s="191"/>
      <c r="E28" s="195"/>
      <c r="F28" s="213"/>
      <c r="G28" s="213"/>
      <c r="H28" s="213"/>
      <c r="I28" s="310"/>
      <c r="J28" s="74"/>
      <c r="K28"/>
      <c r="L28"/>
      <c r="M28"/>
    </row>
    <row r="29" spans="1:13" s="42" customFormat="1" ht="17.25" customHeight="1">
      <c r="A29" s="105"/>
      <c r="B29" s="194" t="s">
        <v>33</v>
      </c>
      <c r="C29" s="202" t="s">
        <v>35</v>
      </c>
      <c r="D29" s="191"/>
      <c r="E29" s="195"/>
      <c r="F29" s="195"/>
      <c r="G29" s="195"/>
      <c r="H29" s="195"/>
      <c r="I29" s="309"/>
      <c r="J29" s="74"/>
      <c r="K29"/>
      <c r="L29"/>
      <c r="M29"/>
    </row>
    <row r="30" spans="1:13" s="42" customFormat="1" ht="15.75" customHeight="1">
      <c r="A30" s="105"/>
      <c r="B30" s="189" t="s">
        <v>34</v>
      </c>
      <c r="C30" s="216" t="s">
        <v>164</v>
      </c>
      <c r="D30" s="191"/>
      <c r="E30" s="199">
        <f>SUM(E27:E29)</f>
        <v>0</v>
      </c>
      <c r="F30" s="199">
        <f>SUM(F27:F29)</f>
        <v>0</v>
      </c>
      <c r="G30" s="199">
        <f>SUM(G27:G29)</f>
        <v>0</v>
      </c>
      <c r="H30" s="199">
        <f>SUM(H27:H29)</f>
        <v>0</v>
      </c>
      <c r="I30" s="200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89" t="s">
        <v>19</v>
      </c>
      <c r="C31" s="216" t="s">
        <v>165</v>
      </c>
      <c r="D31" s="191"/>
      <c r="E31" s="199">
        <f>SUM(E32:E40)</f>
        <v>0</v>
      </c>
      <c r="F31" s="199">
        <f>SUM(F32:F40)</f>
        <v>0</v>
      </c>
      <c r="G31" s="199">
        <f>SUM(G32:G40)</f>
        <v>0</v>
      </c>
      <c r="H31" s="199">
        <f>SUM(H32:H40)</f>
        <v>0</v>
      </c>
      <c r="I31" s="200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4" t="s">
        <v>166</v>
      </c>
      <c r="C32" s="202" t="s">
        <v>167</v>
      </c>
      <c r="D32" s="191"/>
      <c r="E32" s="213"/>
      <c r="F32" s="213"/>
      <c r="G32" s="213"/>
      <c r="H32" s="213"/>
      <c r="I32" s="310"/>
      <c r="J32" s="74"/>
      <c r="K32"/>
      <c r="L32"/>
      <c r="M32"/>
    </row>
    <row r="33" spans="1:13" s="42" customFormat="1" ht="15.75" customHeight="1">
      <c r="A33" s="105"/>
      <c r="B33" s="194" t="s">
        <v>168</v>
      </c>
      <c r="C33" s="202" t="s">
        <v>176</v>
      </c>
      <c r="D33" s="191"/>
      <c r="E33" s="213"/>
      <c r="F33" s="213"/>
      <c r="G33" s="213"/>
      <c r="H33" s="213"/>
      <c r="I33" s="310"/>
      <c r="J33" s="74"/>
      <c r="K33"/>
      <c r="L33"/>
      <c r="M33"/>
    </row>
    <row r="34" spans="1:13" s="42" customFormat="1" ht="15.75" customHeight="1">
      <c r="A34" s="105"/>
      <c r="B34" s="194" t="s">
        <v>169</v>
      </c>
      <c r="C34" s="202" t="s">
        <v>194</v>
      </c>
      <c r="D34" s="191"/>
      <c r="E34" s="213"/>
      <c r="F34" s="213"/>
      <c r="G34" s="213"/>
      <c r="H34" s="213"/>
      <c r="I34" s="310"/>
      <c r="J34" s="74"/>
      <c r="K34"/>
      <c r="L34"/>
      <c r="M34"/>
    </row>
    <row r="35" spans="1:13" s="42" customFormat="1" ht="15.75" customHeight="1">
      <c r="A35" s="105"/>
      <c r="B35" s="194" t="s">
        <v>170</v>
      </c>
      <c r="C35" s="202" t="s">
        <v>178</v>
      </c>
      <c r="D35" s="191"/>
      <c r="E35" s="213"/>
      <c r="F35" s="195"/>
      <c r="G35" s="213"/>
      <c r="H35" s="213"/>
      <c r="I35" s="310"/>
      <c r="J35" s="74"/>
      <c r="K35"/>
      <c r="L35"/>
      <c r="M35"/>
    </row>
    <row r="36" spans="1:13" s="42" customFormat="1" ht="15.75" customHeight="1">
      <c r="A36" s="105"/>
      <c r="B36" s="194" t="s">
        <v>171</v>
      </c>
      <c r="C36" s="202" t="s">
        <v>179</v>
      </c>
      <c r="D36" s="191"/>
      <c r="E36" s="213"/>
      <c r="F36" s="213"/>
      <c r="G36" s="213"/>
      <c r="H36" s="195"/>
      <c r="I36" s="310"/>
      <c r="J36" s="74"/>
      <c r="K36"/>
      <c r="L36"/>
      <c r="M36"/>
    </row>
    <row r="37" spans="1:13" s="42" customFormat="1" ht="15.75" customHeight="1">
      <c r="A37" s="105"/>
      <c r="B37" s="194" t="s">
        <v>172</v>
      </c>
      <c r="C37" s="202" t="s">
        <v>180</v>
      </c>
      <c r="D37" s="191"/>
      <c r="E37" s="213"/>
      <c r="F37" s="213"/>
      <c r="G37" s="213"/>
      <c r="H37" s="213"/>
      <c r="I37" s="310"/>
      <c r="J37" s="74"/>
      <c r="K37"/>
      <c r="L37"/>
      <c r="M37"/>
    </row>
    <row r="38" spans="1:13" s="42" customFormat="1" ht="15.75" customHeight="1">
      <c r="A38" s="105"/>
      <c r="B38" s="194" t="s">
        <v>173</v>
      </c>
      <c r="C38" s="202" t="s">
        <v>181</v>
      </c>
      <c r="D38" s="191"/>
      <c r="E38" s="213"/>
      <c r="F38" s="213"/>
      <c r="G38" s="213"/>
      <c r="H38" s="213"/>
      <c r="I38" s="309"/>
      <c r="J38" s="74"/>
      <c r="K38"/>
      <c r="L38"/>
      <c r="M38"/>
    </row>
    <row r="39" spans="1:13" s="42" customFormat="1" ht="15.75" customHeight="1">
      <c r="A39" s="105"/>
      <c r="B39" s="194" t="s">
        <v>174</v>
      </c>
      <c r="C39" s="202" t="s">
        <v>182</v>
      </c>
      <c r="D39" s="191"/>
      <c r="E39" s="213"/>
      <c r="F39" s="213"/>
      <c r="G39" s="213"/>
      <c r="H39" s="213"/>
      <c r="I39" s="310"/>
      <c r="J39" s="74"/>
      <c r="K39"/>
      <c r="L39"/>
      <c r="M39"/>
    </row>
    <row r="40" spans="1:13" s="42" customFormat="1" ht="15.75" customHeight="1">
      <c r="A40" s="105"/>
      <c r="B40" s="194" t="s">
        <v>175</v>
      </c>
      <c r="C40" s="202" t="s">
        <v>183</v>
      </c>
      <c r="D40" s="191"/>
      <c r="E40" s="213"/>
      <c r="F40" s="213"/>
      <c r="G40" s="213"/>
      <c r="H40" s="213"/>
      <c r="I40" s="310"/>
      <c r="J40" s="74"/>
      <c r="K40"/>
      <c r="L40"/>
      <c r="M40"/>
    </row>
    <row r="41" spans="1:13" s="47" customFormat="1" ht="47.25">
      <c r="A41" s="101"/>
      <c r="B41" s="212" t="s">
        <v>36</v>
      </c>
      <c r="C41" s="228" t="s">
        <v>189</v>
      </c>
      <c r="D41" s="191"/>
      <c r="E41" s="192">
        <f>E30-E31</f>
        <v>0</v>
      </c>
      <c r="F41" s="192">
        <f>F30-F31</f>
        <v>0</v>
      </c>
      <c r="G41" s="192">
        <f>G30-G31</f>
        <v>0</v>
      </c>
      <c r="H41" s="192">
        <f>H30-H31</f>
        <v>0</v>
      </c>
      <c r="I41" s="193">
        <f>I30-I31</f>
        <v>0</v>
      </c>
      <c r="J41" s="74"/>
      <c r="K41"/>
      <c r="L41"/>
      <c r="M41"/>
    </row>
    <row r="42" spans="1:13" s="51" customFormat="1" ht="31.5">
      <c r="A42" s="104"/>
      <c r="B42" s="212" t="s">
        <v>37</v>
      </c>
      <c r="C42" s="229" t="s">
        <v>216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>H43-H44+H45</f>
        <v>0</v>
      </c>
      <c r="I42" s="200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4"/>
      <c r="C43" s="230" t="s">
        <v>190</v>
      </c>
      <c r="D43" s="191"/>
      <c r="E43" s="213"/>
      <c r="F43" s="213"/>
      <c r="G43" s="213"/>
      <c r="H43" s="213"/>
      <c r="I43" s="310"/>
      <c r="J43" s="74"/>
      <c r="K43"/>
      <c r="L43"/>
      <c r="M43"/>
    </row>
    <row r="44" spans="1:13" s="42" customFormat="1" ht="15.75" customHeight="1">
      <c r="A44" s="103"/>
      <c r="B44" s="214"/>
      <c r="C44" s="230" t="s">
        <v>191</v>
      </c>
      <c r="D44" s="191"/>
      <c r="E44" s="213"/>
      <c r="F44" s="213"/>
      <c r="G44" s="195"/>
      <c r="H44" s="195"/>
      <c r="I44" s="310"/>
      <c r="J44" s="74"/>
      <c r="K44"/>
      <c r="L44"/>
      <c r="M44"/>
    </row>
    <row r="45" spans="1:13" s="42" customFormat="1" ht="15.75" customHeight="1">
      <c r="A45" s="103"/>
      <c r="B45" s="214"/>
      <c r="C45" s="230" t="s">
        <v>214</v>
      </c>
      <c r="D45" s="191"/>
      <c r="E45" s="195"/>
      <c r="F45" s="213"/>
      <c r="G45" s="213"/>
      <c r="H45" s="213"/>
      <c r="I45" s="310"/>
      <c r="J45" s="74"/>
      <c r="K45"/>
      <c r="L45"/>
      <c r="M45"/>
    </row>
    <row r="46" spans="1:13" s="42" customFormat="1" ht="16.5" customHeight="1">
      <c r="A46" s="103"/>
      <c r="B46" s="214" t="s">
        <v>38</v>
      </c>
      <c r="C46" s="230" t="s">
        <v>84</v>
      </c>
      <c r="D46" s="191"/>
      <c r="E46" s="213"/>
      <c r="F46" s="195"/>
      <c r="G46" s="195"/>
      <c r="H46" s="195"/>
      <c r="I46" s="309"/>
      <c r="J46" s="74"/>
      <c r="K46"/>
      <c r="L46"/>
      <c r="M46"/>
    </row>
    <row r="47" spans="1:13" s="42" customFormat="1" ht="15.75" customHeight="1">
      <c r="A47" s="103"/>
      <c r="B47" s="214" t="s">
        <v>39</v>
      </c>
      <c r="C47" s="230" t="s">
        <v>85</v>
      </c>
      <c r="D47" s="191"/>
      <c r="E47" s="195"/>
      <c r="F47" s="213"/>
      <c r="G47" s="213"/>
      <c r="H47" s="213"/>
      <c r="I47" s="310"/>
      <c r="J47" s="74"/>
      <c r="K47"/>
      <c r="L47"/>
      <c r="M47"/>
    </row>
    <row r="48" spans="1:13" s="42" customFormat="1" ht="15.75" customHeight="1">
      <c r="A48" s="103"/>
      <c r="B48" s="214" t="s">
        <v>103</v>
      </c>
      <c r="C48" s="230" t="s">
        <v>86</v>
      </c>
      <c r="D48" s="191"/>
      <c r="E48" s="213"/>
      <c r="F48" s="213"/>
      <c r="G48" s="213"/>
      <c r="H48" s="213"/>
      <c r="I48" s="310"/>
      <c r="J48" s="74"/>
      <c r="K48"/>
      <c r="L48"/>
      <c r="M48"/>
    </row>
    <row r="49" spans="1:13" s="51" customFormat="1" ht="15.75" customHeight="1">
      <c r="A49" s="104"/>
      <c r="B49" s="212" t="s">
        <v>104</v>
      </c>
      <c r="C49" s="228" t="s">
        <v>204</v>
      </c>
      <c r="D49" s="191"/>
      <c r="E49" s="192">
        <f>E42+E46+E47+E48</f>
        <v>0</v>
      </c>
      <c r="F49" s="192">
        <f>F42+F46+F47+F48</f>
        <v>0</v>
      </c>
      <c r="G49" s="192">
        <f>G42+G46+G47+G48</f>
        <v>0</v>
      </c>
      <c r="H49" s="192">
        <f>H42+H46+H47+H48</f>
        <v>0</v>
      </c>
      <c r="I49" s="193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19" t="s">
        <v>87</v>
      </c>
      <c r="C50" s="231" t="s">
        <v>186</v>
      </c>
      <c r="D50" s="191"/>
      <c r="E50" s="210">
        <f>E41-E49</f>
        <v>0</v>
      </c>
      <c r="F50" s="210">
        <f>F41-F49</f>
        <v>0</v>
      </c>
      <c r="G50" s="210">
        <f>G41-G49</f>
        <v>0</v>
      </c>
      <c r="H50" s="210">
        <f>H41-H49</f>
        <v>0</v>
      </c>
      <c r="I50" s="211">
        <f>I41-I49</f>
        <v>0</v>
      </c>
      <c r="J50" s="74"/>
      <c r="K50"/>
      <c r="L50"/>
      <c r="M50"/>
    </row>
    <row r="51" spans="1:14" s="51" customFormat="1" ht="15.75" customHeight="1">
      <c r="A51" s="104"/>
      <c r="B51" s="212" t="s">
        <v>89</v>
      </c>
      <c r="C51" s="228" t="s">
        <v>24</v>
      </c>
      <c r="D51" s="191"/>
      <c r="E51" s="217"/>
      <c r="F51" s="217"/>
      <c r="G51" s="217"/>
      <c r="H51" s="217"/>
      <c r="I51" s="218"/>
      <c r="J51" s="74"/>
      <c r="K51"/>
      <c r="L51"/>
      <c r="M51"/>
      <c r="N51" s="52"/>
    </row>
    <row r="52" spans="1:13" s="47" customFormat="1" ht="15.75" customHeight="1">
      <c r="A52" s="101"/>
      <c r="B52" s="219" t="s">
        <v>88</v>
      </c>
      <c r="C52" s="232" t="s">
        <v>187</v>
      </c>
      <c r="D52" s="191"/>
      <c r="E52" s="220">
        <f>E25+E50</f>
        <v>0</v>
      </c>
      <c r="F52" s="220">
        <f>F25+F50</f>
        <v>0</v>
      </c>
      <c r="G52" s="220">
        <f>G25+G50</f>
        <v>0</v>
      </c>
      <c r="H52" s="220">
        <f>H25+H50</f>
        <v>0</v>
      </c>
      <c r="I52" s="311">
        <f>I25+I50</f>
        <v>0</v>
      </c>
      <c r="J52" s="74"/>
      <c r="K52"/>
      <c r="L52"/>
      <c r="M52"/>
    </row>
    <row r="53" spans="1:20" s="42" customFormat="1" ht="32.25" customHeight="1">
      <c r="A53" s="106"/>
      <c r="B53" s="208" t="s">
        <v>71</v>
      </c>
      <c r="C53" s="313" t="s">
        <v>142</v>
      </c>
      <c r="D53" s="217">
        <f>'FN An 3 I '!Q54</f>
        <v>0</v>
      </c>
      <c r="E53" s="315">
        <f>D53</f>
        <v>0</v>
      </c>
      <c r="F53" s="315">
        <f>E54</f>
        <v>0</v>
      </c>
      <c r="G53" s="315">
        <f>F54</f>
        <v>0</v>
      </c>
      <c r="H53" s="315">
        <f>G54</f>
        <v>0</v>
      </c>
      <c r="I53" s="316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2" t="s">
        <v>188</v>
      </c>
      <c r="C54" s="233" t="s">
        <v>195</v>
      </c>
      <c r="D54" s="234">
        <f>SUM(D53)</f>
        <v>0</v>
      </c>
      <c r="E54" s="224">
        <f>E52+E53</f>
        <v>0</v>
      </c>
      <c r="F54" s="224">
        <f>F52+F53</f>
        <v>0</v>
      </c>
      <c r="G54" s="224">
        <f>G52+G53</f>
        <v>0</v>
      </c>
      <c r="H54" s="224">
        <f>H52+H53</f>
        <v>0</v>
      </c>
      <c r="I54" s="312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A012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tabSelected="1" zoomScaleSheetLayoutView="100" zoomScalePageLayoutView="0" workbookViewId="0" topLeftCell="A1">
      <pane xSplit="4" ySplit="8" topLeftCell="E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C18" sqref="C18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0"/>
      <c r="B1" s="441" t="s">
        <v>160</v>
      </c>
      <c r="C1" s="442"/>
      <c r="D1" s="442"/>
      <c r="E1" s="442"/>
      <c r="F1" s="442"/>
      <c r="G1" s="442"/>
      <c r="H1" s="445" t="s">
        <v>245</v>
      </c>
      <c r="I1" s="446"/>
      <c r="J1" s="64"/>
    </row>
    <row r="2" spans="1:10" ht="12.75">
      <c r="A2" s="440"/>
      <c r="B2" s="443"/>
      <c r="C2" s="444"/>
      <c r="D2" s="444"/>
      <c r="E2" s="444"/>
      <c r="F2" s="444"/>
      <c r="G2" s="444"/>
      <c r="H2" s="447"/>
      <c r="I2" s="448"/>
      <c r="J2" s="64"/>
    </row>
    <row r="3" spans="1:10" ht="12.75">
      <c r="A3" s="440"/>
      <c r="B3" s="449" t="s">
        <v>156</v>
      </c>
      <c r="C3" s="450"/>
      <c r="D3" s="450"/>
      <c r="E3" s="450"/>
      <c r="F3" s="450"/>
      <c r="G3" s="450"/>
      <c r="H3" s="447"/>
      <c r="I3" s="448"/>
      <c r="J3" s="64"/>
    </row>
    <row r="4" spans="1:10" ht="12.75">
      <c r="A4" s="440"/>
      <c r="B4" s="449"/>
      <c r="C4" s="450"/>
      <c r="D4" s="450"/>
      <c r="E4" s="450"/>
      <c r="F4" s="450"/>
      <c r="G4" s="450"/>
      <c r="H4" s="447"/>
      <c r="I4" s="448"/>
      <c r="J4" s="64"/>
    </row>
    <row r="5" spans="1:10" ht="4.5" customHeight="1">
      <c r="A5" s="440"/>
      <c r="B5" s="451"/>
      <c r="C5" s="452"/>
      <c r="D5" s="452"/>
      <c r="E5" s="452"/>
      <c r="F5" s="452"/>
      <c r="G5" s="452"/>
      <c r="H5" s="452"/>
      <c r="I5" s="453"/>
      <c r="J5" s="64"/>
    </row>
    <row r="6" spans="1:10" ht="15.75">
      <c r="A6" s="440"/>
      <c r="B6" s="459" t="s">
        <v>23</v>
      </c>
      <c r="C6" s="460"/>
      <c r="D6" s="460"/>
      <c r="E6" s="461"/>
      <c r="F6" s="460"/>
      <c r="G6" s="460"/>
      <c r="H6" s="460"/>
      <c r="I6" s="462"/>
      <c r="J6" s="64"/>
    </row>
    <row r="7" spans="1:10" ht="27" customHeight="1">
      <c r="A7" s="440"/>
      <c r="B7" s="463" t="s">
        <v>0</v>
      </c>
      <c r="C7" s="464"/>
      <c r="D7" s="457" t="s">
        <v>41</v>
      </c>
      <c r="E7" s="235" t="s">
        <v>78</v>
      </c>
      <c r="F7" s="235" t="s">
        <v>79</v>
      </c>
      <c r="G7" s="235" t="s">
        <v>80</v>
      </c>
      <c r="H7" s="235" t="s">
        <v>81</v>
      </c>
      <c r="I7" s="236" t="s">
        <v>82</v>
      </c>
      <c r="J7" s="64"/>
    </row>
    <row r="8" spans="1:10" ht="15">
      <c r="A8" s="440"/>
      <c r="B8" s="262" t="s">
        <v>91</v>
      </c>
      <c r="C8" s="237" t="s">
        <v>92</v>
      </c>
      <c r="D8" s="458"/>
      <c r="E8" s="465" t="s">
        <v>93</v>
      </c>
      <c r="F8" s="466"/>
      <c r="G8" s="466"/>
      <c r="H8" s="466"/>
      <c r="I8" s="467"/>
      <c r="J8" s="64"/>
    </row>
    <row r="9" spans="1:10" ht="24" customHeight="1">
      <c r="A9" s="440"/>
      <c r="B9" s="238">
        <v>1</v>
      </c>
      <c r="C9" s="239" t="s">
        <v>205</v>
      </c>
      <c r="D9" s="240" t="s">
        <v>251</v>
      </c>
      <c r="E9" s="477"/>
      <c r="F9" s="478"/>
      <c r="G9" s="478"/>
      <c r="H9" s="478"/>
      <c r="I9" s="479"/>
      <c r="J9" s="64"/>
    </row>
    <row r="10" spans="1:256" ht="35.25" customHeight="1">
      <c r="A10" s="440"/>
      <c r="B10" s="238">
        <v>2</v>
      </c>
      <c r="C10" s="241" t="s">
        <v>206</v>
      </c>
      <c r="D10" s="242" t="s">
        <v>251</v>
      </c>
      <c r="E10" s="243">
        <f>'Prognoza veniturilor'!M44</f>
        <v>0</v>
      </c>
      <c r="F10" s="243">
        <f>'Prognoza veniturilor'!N44</f>
        <v>0</v>
      </c>
      <c r="G10" s="243">
        <f>'Prognoza veniturilor'!O44</f>
        <v>0</v>
      </c>
      <c r="H10" s="243">
        <f>'Prognoza veniturilor'!P44</f>
        <v>0</v>
      </c>
      <c r="I10" s="244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0"/>
      <c r="B11" s="238">
        <v>3</v>
      </c>
      <c r="C11" s="239" t="s">
        <v>207</v>
      </c>
      <c r="D11" s="242" t="s">
        <v>251</v>
      </c>
      <c r="E11" s="243">
        <f>'Prognoza cheltuielilor'!M18</f>
        <v>0</v>
      </c>
      <c r="F11" s="243">
        <f>'Prognoza cheltuielilor'!N18</f>
        <v>0</v>
      </c>
      <c r="G11" s="243">
        <f>'Prognoza cheltuielilor'!O18</f>
        <v>0</v>
      </c>
      <c r="H11" s="243">
        <f>'Prognoza cheltuielilor'!P18</f>
        <v>0</v>
      </c>
      <c r="I11" s="244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0"/>
      <c r="B12" s="238">
        <v>4</v>
      </c>
      <c r="C12" s="239" t="s">
        <v>208</v>
      </c>
      <c r="D12" s="242" t="s">
        <v>46</v>
      </c>
      <c r="E12" s="245" t="str">
        <f>IF(E10=0,"Eroare",ROUND((E10-E11)/E10,4))</f>
        <v>Eroare</v>
      </c>
      <c r="F12" s="245" t="str">
        <f>IF(F10=0,"Eroare",ROUND((F10-F11)/F10,4))</f>
        <v>Eroare</v>
      </c>
      <c r="G12" s="245" t="str">
        <f>IF(G10=0,"Eroare",ROUND((G10-G11)/G10,4))</f>
        <v>Eroare</v>
      </c>
      <c r="H12" s="245" t="str">
        <f>IF(H10=0,"Eroare",ROUND((H10-H11)/H10,4))</f>
        <v>Eroare</v>
      </c>
      <c r="I12" s="246" t="str">
        <f>IF(I10=0,"Eroare",ROUND((I10-I11)/I10,4))</f>
        <v>Eroare</v>
      </c>
    </row>
    <row r="13" spans="1:9" s="69" customFormat="1" ht="30" customHeight="1">
      <c r="A13" s="440"/>
      <c r="B13" s="238">
        <v>5</v>
      </c>
      <c r="C13" s="239" t="s">
        <v>159</v>
      </c>
      <c r="D13" s="247" t="s">
        <v>42</v>
      </c>
      <c r="E13" s="474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5"/>
      <c r="G13" s="475"/>
      <c r="H13" s="475"/>
      <c r="I13" s="476"/>
    </row>
    <row r="14" spans="1:9" s="69" customFormat="1" ht="30" customHeight="1">
      <c r="A14" s="440"/>
      <c r="B14" s="238">
        <v>6</v>
      </c>
      <c r="C14" s="239" t="s">
        <v>209</v>
      </c>
      <c r="D14" s="242" t="s">
        <v>46</v>
      </c>
      <c r="E14" s="248" t="str">
        <f>IF($E$9=0,"Eroare",ROUND('FN An 1-5'!E50/$E$9,4))</f>
        <v>Eroare</v>
      </c>
      <c r="F14" s="248" t="str">
        <f>IF($E$9=0,"Eroare",ROUND('FN An 1-5'!F50/$E$9,4))</f>
        <v>Eroare</v>
      </c>
      <c r="G14" s="248" t="str">
        <f>IF($E$9=0,"Eroare",ROUND('FN An 1-5'!G50/$E$9,4))</f>
        <v>Eroare</v>
      </c>
      <c r="H14" s="248" t="str">
        <f>IF($E$9=0,"Eroare",ROUND('FN An 1-5'!H50/$E$9,4))</f>
        <v>Eroare</v>
      </c>
      <c r="I14" s="249" t="str">
        <f>IF($E$9=0,"Eroare",ROUND('FN An 1-5'!I50/$E$9,4))</f>
        <v>Eroare</v>
      </c>
    </row>
    <row r="15" spans="1:9" s="69" customFormat="1" ht="30" customHeight="1">
      <c r="A15" s="440"/>
      <c r="B15" s="238">
        <v>7</v>
      </c>
      <c r="C15" s="250" t="s">
        <v>210</v>
      </c>
      <c r="D15" s="242" t="s">
        <v>43</v>
      </c>
      <c r="E15" s="251" t="str">
        <f>IF('FN An 1-5'!E18=0,"Nu este cazul !",ROUND(('FN An 1-5'!E50)/'FN An 1-5'!E18,4))</f>
        <v>Nu este cazul !</v>
      </c>
      <c r="F15" s="251" t="str">
        <f>IF('FN An 1-5'!F18=0,"Nu este cazul !",ROUND(('FN An 1-5'!F50)/'FN An 1-5'!F18,4))</f>
        <v>Nu este cazul !</v>
      </c>
      <c r="G15" s="251" t="str">
        <f>IF('FN An 1-5'!G18=0,"Nu este cazul !",ROUND(('FN An 1-5'!G50)/'FN An 1-5'!G18,4))</f>
        <v>Nu este cazul !</v>
      </c>
      <c r="H15" s="251" t="str">
        <f>IF('FN An 1-5'!H18=0,"Nu este cazul !",ROUND(('FN An 1-5'!H50)/'FN An 1-5'!H18,4))</f>
        <v>Nu este cazul !</v>
      </c>
      <c r="I15" s="252" t="str">
        <f>IF('FN An 1-5'!I18=0,"Nu este cazul !",ROUND(('FN An 1-5'!I50)/'FN An 1-5'!I18,4))</f>
        <v>Nu este cazul !</v>
      </c>
    </row>
    <row r="16" spans="1:9" s="69" customFormat="1" ht="30" customHeight="1">
      <c r="A16" s="440"/>
      <c r="B16" s="238">
        <v>8</v>
      </c>
      <c r="C16" s="250" t="s">
        <v>211</v>
      </c>
      <c r="D16" s="242" t="s">
        <v>46</v>
      </c>
      <c r="E16" s="253" t="str">
        <f>IF(Bilant!E14=0,"Eroare",ROUND(Bilant!E19/Bilant!E14,4))</f>
        <v>Eroare</v>
      </c>
      <c r="F16" s="253" t="str">
        <f>IF(Bilant!F14=0,"Eroare",ROUND(Bilant!F19/Bilant!F14,4))</f>
        <v>Eroare</v>
      </c>
      <c r="G16" s="253" t="str">
        <f>IF(Bilant!G14=0,"Eroare",ROUND(Bilant!G19/Bilant!G14,4))</f>
        <v>Eroare</v>
      </c>
      <c r="H16" s="253" t="str">
        <f>IF(Bilant!H14=0,"Eroare",ROUND(Bilant!H19/Bilant!H14,4))</f>
        <v>Eroare</v>
      </c>
      <c r="I16" s="246" t="str">
        <f>IF(Bilant!I14=0,"Eroare",ROUND(Bilant!I19/Bilant!I14,4))</f>
        <v>Eroare</v>
      </c>
    </row>
    <row r="17" spans="1:9" s="69" customFormat="1" ht="26.25" customHeight="1">
      <c r="A17" s="440"/>
      <c r="B17" s="238">
        <v>9</v>
      </c>
      <c r="C17" s="250" t="s">
        <v>45</v>
      </c>
      <c r="D17" s="242"/>
      <c r="E17" s="454">
        <v>0.08</v>
      </c>
      <c r="F17" s="455"/>
      <c r="G17" s="455"/>
      <c r="H17" s="455"/>
      <c r="I17" s="456"/>
    </row>
    <row r="18" spans="1:9" s="69" customFormat="1" ht="30" customHeight="1">
      <c r="A18" s="440"/>
      <c r="B18" s="238">
        <v>10</v>
      </c>
      <c r="C18" s="250" t="s">
        <v>212</v>
      </c>
      <c r="D18" s="254" t="s">
        <v>251</v>
      </c>
      <c r="E18" s="480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1"/>
      <c r="G18" s="481"/>
      <c r="H18" s="481"/>
      <c r="I18" s="482"/>
    </row>
    <row r="19" spans="1:9" s="69" customFormat="1" ht="30" customHeight="1" thickBot="1">
      <c r="A19" s="440"/>
      <c r="B19" s="255">
        <v>11</v>
      </c>
      <c r="C19" s="256" t="s">
        <v>158</v>
      </c>
      <c r="D19" s="257" t="s">
        <v>251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8" t="s">
        <v>243</v>
      </c>
      <c r="C20" s="469"/>
      <c r="D20" s="469"/>
      <c r="E20" s="469"/>
      <c r="F20" s="469"/>
      <c r="G20" s="470"/>
      <c r="H20" s="72"/>
      <c r="I20" s="72"/>
    </row>
    <row r="21" spans="1:9" s="69" customFormat="1" ht="40.5" customHeight="1">
      <c r="A21" s="70"/>
      <c r="B21" s="471"/>
      <c r="C21" s="472"/>
      <c r="D21" s="472"/>
      <c r="E21" s="472"/>
      <c r="F21" s="472"/>
      <c r="G21" s="473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A012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headerFooter alignWithMargins="0">
    <oddFooter>&amp;L&amp;A&amp;C&amp;D&amp;R&amp;P/&amp;N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Louisiana Neacsu</dc:creator>
  <cp:keywords/>
  <dc:description/>
  <cp:lastModifiedBy>ads</cp:lastModifiedBy>
  <cp:lastPrinted>2008-03-04T10:13:20Z</cp:lastPrinted>
  <dcterms:created xsi:type="dcterms:W3CDTF">2003-06-05T14:00:20Z</dcterms:created>
  <dcterms:modified xsi:type="dcterms:W3CDTF">2013-08-27T11:11:20Z</dcterms:modified>
  <cp:category/>
  <cp:version/>
  <cp:contentType/>
  <cp:contentStatus/>
</cp:coreProperties>
</file>